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185" yWindow="1005" windowWidth="21135" windowHeight="12510"/>
  </bookViews>
  <sheets>
    <sheet name="Lisa 1" sheetId="11" r:id="rId1"/>
    <sheet name="Lisa 2" sheetId="10" r:id="rId2"/>
  </sheets>
  <definedNames>
    <definedName name="_xlnm.Print_Titles" localSheetId="0">'Lisa 1'!$A:$D,'Lisa 1'!$3:$4</definedName>
    <definedName name="_xlnm.Print_Titles" localSheetId="1">'Lisa 2'!$3:$4</definedName>
  </definedNames>
  <calcPr calcId="125725"/>
</workbook>
</file>

<file path=xl/calcChain.xml><?xml version="1.0" encoding="utf-8"?>
<calcChain xmlns="http://schemas.openxmlformats.org/spreadsheetml/2006/main">
  <c r="D24" i="11"/>
  <c r="D23"/>
  <c r="F5"/>
  <c r="F19"/>
  <c r="G19"/>
  <c r="H19"/>
  <c r="I19"/>
  <c r="J19"/>
  <c r="K19"/>
  <c r="L19"/>
  <c r="M19"/>
  <c r="N19"/>
  <c r="O19"/>
  <c r="P19"/>
  <c r="Q19"/>
  <c r="Q30" s="1"/>
  <c r="R19"/>
  <c r="S19"/>
  <c r="T19"/>
  <c r="T30" s="1"/>
  <c r="U19"/>
  <c r="V19"/>
  <c r="W19"/>
  <c r="X19"/>
  <c r="Y19"/>
  <c r="Y30" s="1"/>
  <c r="Z19"/>
  <c r="AA19"/>
  <c r="AB19"/>
  <c r="E19"/>
  <c r="Y5"/>
  <c r="Y8"/>
  <c r="Q8"/>
  <c r="Q5"/>
  <c r="T5"/>
  <c r="T8"/>
  <c r="D20"/>
  <c r="D21"/>
  <c r="D22"/>
  <c r="D25"/>
  <c r="D16"/>
  <c r="D17"/>
  <c r="F15"/>
  <c r="D41" i="10"/>
  <c r="E41"/>
  <c r="F41"/>
  <c r="G41"/>
  <c r="H41"/>
  <c r="I41"/>
  <c r="J41"/>
  <c r="K41"/>
  <c r="L41"/>
  <c r="M41"/>
  <c r="N41"/>
  <c r="O41"/>
  <c r="P41"/>
  <c r="Q41"/>
  <c r="R41"/>
  <c r="S41"/>
  <c r="T41"/>
  <c r="C41"/>
  <c r="D40"/>
  <c r="S32"/>
  <c r="D39"/>
  <c r="D38"/>
  <c r="C33"/>
  <c r="D19" i="11" l="1"/>
  <c r="D27"/>
  <c r="D28"/>
  <c r="D29"/>
  <c r="D26"/>
  <c r="O18" i="10" l="1"/>
  <c r="O5"/>
  <c r="D18" i="11" l="1"/>
  <c r="H15" l="1"/>
  <c r="F8"/>
  <c r="F30" s="1"/>
  <c r="G8"/>
  <c r="H8"/>
  <c r="I8"/>
  <c r="J8"/>
  <c r="K8"/>
  <c r="L8"/>
  <c r="M8"/>
  <c r="N8"/>
  <c r="O8"/>
  <c r="R8"/>
  <c r="U8"/>
  <c r="V8"/>
  <c r="W8"/>
  <c r="X8"/>
  <c r="Z8"/>
  <c r="AA8"/>
  <c r="AB8"/>
  <c r="E8"/>
  <c r="H5"/>
  <c r="D11"/>
  <c r="H30" l="1"/>
  <c r="E32" i="10"/>
  <c r="F32"/>
  <c r="G32"/>
  <c r="H32"/>
  <c r="I32"/>
  <c r="J32"/>
  <c r="K32"/>
  <c r="L32"/>
  <c r="M32"/>
  <c r="N32"/>
  <c r="O32"/>
  <c r="P32"/>
  <c r="Q32"/>
  <c r="R32"/>
  <c r="T32"/>
  <c r="D33"/>
  <c r="D34"/>
  <c r="D35"/>
  <c r="D36"/>
  <c r="C32"/>
  <c r="D7"/>
  <c r="O22"/>
  <c r="D25"/>
  <c r="D26"/>
  <c r="D27"/>
  <c r="D28"/>
  <c r="D29"/>
  <c r="E22"/>
  <c r="F22"/>
  <c r="G22"/>
  <c r="H22"/>
  <c r="I22"/>
  <c r="J22"/>
  <c r="K22"/>
  <c r="L22"/>
  <c r="M22"/>
  <c r="N22"/>
  <c r="P22"/>
  <c r="Q22"/>
  <c r="R22"/>
  <c r="T22"/>
  <c r="C22"/>
  <c r="E21"/>
  <c r="E18" s="1"/>
  <c r="F18"/>
  <c r="G18"/>
  <c r="H18"/>
  <c r="I18"/>
  <c r="J18"/>
  <c r="K18"/>
  <c r="L18"/>
  <c r="M18"/>
  <c r="N18"/>
  <c r="P18"/>
  <c r="Q18"/>
  <c r="R18"/>
  <c r="T18"/>
  <c r="C18"/>
  <c r="E5"/>
  <c r="F5"/>
  <c r="G5"/>
  <c r="H5"/>
  <c r="I5"/>
  <c r="J5"/>
  <c r="K5"/>
  <c r="L5"/>
  <c r="M5"/>
  <c r="N5"/>
  <c r="P5"/>
  <c r="Q5"/>
  <c r="R5"/>
  <c r="T5"/>
  <c r="C5"/>
  <c r="D32" l="1"/>
  <c r="X5" i="11" l="1"/>
  <c r="X30" s="1"/>
  <c r="Z5"/>
  <c r="Z30" s="1"/>
  <c r="P9"/>
  <c r="P8" s="1"/>
  <c r="S9"/>
  <c r="S8" s="1"/>
  <c r="D7"/>
  <c r="AB15"/>
  <c r="G15"/>
  <c r="N15"/>
  <c r="P15"/>
  <c r="S15"/>
  <c r="U15"/>
  <c r="V15"/>
  <c r="W15"/>
  <c r="AA15"/>
  <c r="E15"/>
  <c r="I5"/>
  <c r="I30" s="1"/>
  <c r="D20" i="10"/>
  <c r="D21"/>
  <c r="D17"/>
  <c r="D10"/>
  <c r="D19"/>
  <c r="D23"/>
  <c r="D24"/>
  <c r="D30"/>
  <c r="D37"/>
  <c r="D8"/>
  <c r="D9"/>
  <c r="D11"/>
  <c r="D12"/>
  <c r="D13"/>
  <c r="D14"/>
  <c r="D15"/>
  <c r="D16"/>
  <c r="D6"/>
  <c r="D15" i="11" l="1"/>
  <c r="D22" i="10"/>
  <c r="D18"/>
  <c r="D5"/>
  <c r="D31"/>
  <c r="D13" i="11" l="1"/>
  <c r="D6"/>
  <c r="D14" l="1"/>
  <c r="D12"/>
  <c r="D9"/>
  <c r="AB5"/>
  <c r="AB30" s="1"/>
  <c r="AA5"/>
  <c r="AA30" s="1"/>
  <c r="W5"/>
  <c r="W30" s="1"/>
  <c r="V5"/>
  <c r="V30" s="1"/>
  <c r="U5"/>
  <c r="U30" s="1"/>
  <c r="S5"/>
  <c r="S30" s="1"/>
  <c r="R5"/>
  <c r="R30" s="1"/>
  <c r="P5"/>
  <c r="P30" s="1"/>
  <c r="O5"/>
  <c r="O30" s="1"/>
  <c r="N5"/>
  <c r="N30" s="1"/>
  <c r="M5"/>
  <c r="M30" s="1"/>
  <c r="L5"/>
  <c r="L30" s="1"/>
  <c r="K5"/>
  <c r="K30" s="1"/>
  <c r="J5"/>
  <c r="J30" s="1"/>
  <c r="G5"/>
  <c r="G30" s="1"/>
  <c r="E5"/>
  <c r="E30" s="1"/>
  <c r="D10" l="1"/>
  <c r="D5"/>
  <c r="D8"/>
  <c r="D30" l="1"/>
</calcChain>
</file>

<file path=xl/sharedStrings.xml><?xml version="1.0" encoding="utf-8"?>
<sst xmlns="http://schemas.openxmlformats.org/spreadsheetml/2006/main" count="154" uniqueCount="119">
  <si>
    <t>eelarve liik*</t>
  </si>
  <si>
    <t>lähetused</t>
  </si>
  <si>
    <t>Haridusosakond</t>
  </si>
  <si>
    <t>01112</t>
  </si>
  <si>
    <t>/allkirjastatud digitaalselt/</t>
  </si>
  <si>
    <t>Jüri Mölder</t>
  </si>
  <si>
    <t>Linnasekretär</t>
  </si>
  <si>
    <t>09212</t>
  </si>
  <si>
    <t>09220</t>
  </si>
  <si>
    <t>õppetoetused</t>
  </si>
  <si>
    <t>erisoodustused</t>
  </si>
  <si>
    <t>administreerimiskulud</t>
  </si>
  <si>
    <t>KOKKU</t>
  </si>
  <si>
    <t>Maksud personali-kuludelt</t>
  </si>
  <si>
    <t>Administ-reerimis-kulud</t>
  </si>
  <si>
    <t>Koolitus-teenused</t>
  </si>
  <si>
    <t>Kinnistute jms majandamis-kulud</t>
  </si>
  <si>
    <t>Sõidukite rent</t>
  </si>
  <si>
    <t>IT riistvara ja tarvikud</t>
  </si>
  <si>
    <t>Inventari majandamis-kulud</t>
  </si>
  <si>
    <t>Meditsiini- ja hügieeni-kulud</t>
  </si>
  <si>
    <t>Muud õppe-vahendid</t>
  </si>
  <si>
    <t>Komm. kultuuri jne</t>
  </si>
  <si>
    <t>Vahendite ümberpaigutused Tartu linna 2014. a eelarves (eurodes)</t>
  </si>
  <si>
    <t>Tegevusala</t>
  </si>
  <si>
    <t>KOKKU KULUD</t>
  </si>
  <si>
    <t>maksud personalikuludelt</t>
  </si>
  <si>
    <t>lähetuskulud</t>
  </si>
  <si>
    <t>kooliruskulud</t>
  </si>
  <si>
    <t>hoonete ja ruumide korrashoid</t>
  </si>
  <si>
    <t>infotehnoloogia</t>
  </si>
  <si>
    <t>inventari maj. kulu</t>
  </si>
  <si>
    <t>meditsiinikulud</t>
  </si>
  <si>
    <t>õppevahendid</t>
  </si>
  <si>
    <t>vaba aja sisust. kulud</t>
  </si>
  <si>
    <t>maksu-, riigilõivu kulud</t>
  </si>
  <si>
    <t>viivised, hüvitused</t>
  </si>
  <si>
    <t>e/a klassifikaator</t>
  </si>
  <si>
    <t>Linnavarade osakond</t>
  </si>
  <si>
    <t>Osakonna ülalpidamiskulud</t>
  </si>
  <si>
    <t>09601</t>
  </si>
  <si>
    <t>Veeriku Kool</t>
  </si>
  <si>
    <t>Karlova Kool</t>
  </si>
  <si>
    <t>Kivilinna Kool</t>
  </si>
  <si>
    <t>Variku Kool</t>
  </si>
  <si>
    <t>KOKKU ÜMBERPAIGUTUSED</t>
  </si>
  <si>
    <t>Põhi- ja üldkeskhariduse kaudsed kulud</t>
  </si>
  <si>
    <t>09221</t>
  </si>
  <si>
    <t>Üldkeskhariduse otsekulud</t>
  </si>
  <si>
    <t>09213</t>
  </si>
  <si>
    <t>Descartes'i Kool</t>
  </si>
  <si>
    <t xml:space="preserve">tegevusala </t>
  </si>
  <si>
    <t>Põhihariduse otsekulud</t>
  </si>
  <si>
    <t>Koolitoit (Maarja Kool)</t>
  </si>
  <si>
    <t>Hansa Kool</t>
  </si>
  <si>
    <t xml:space="preserve"> Aleksander Puškini Kool</t>
  </si>
  <si>
    <t>Forseliuse Kool</t>
  </si>
  <si>
    <t>Aleksander Puškini Kool</t>
  </si>
  <si>
    <t>töötasu</t>
  </si>
  <si>
    <t>öömaja</t>
  </si>
  <si>
    <t>09602</t>
  </si>
  <si>
    <t>Kesklinna Kool</t>
  </si>
  <si>
    <t>Raatuse Kol</t>
  </si>
  <si>
    <t>Jaan Poska Gümnaasium</t>
  </si>
  <si>
    <t>Herbert Masingu Kool</t>
  </si>
  <si>
    <t>antavad toetused tegevuskuludeks</t>
  </si>
  <si>
    <t>Kultuuriosakond</t>
  </si>
  <si>
    <t>Linnakantselei</t>
  </si>
  <si>
    <t>muu majandus</t>
  </si>
  <si>
    <t>04900</t>
  </si>
  <si>
    <t>Kutsehariduskeskus</t>
  </si>
  <si>
    <t>kutsehariduse kaudsed kulud</t>
  </si>
  <si>
    <t>09222</t>
  </si>
  <si>
    <t>tootmiskulud</t>
  </si>
  <si>
    <t>muu erivarustus</t>
  </si>
  <si>
    <t>Põhihariduse baasil kutseõppe otsekulud</t>
  </si>
  <si>
    <t>Keskhariduse baasil kutseõppe otsekulud</t>
  </si>
  <si>
    <t>Taseme alusel mittemääratletav haridus</t>
  </si>
  <si>
    <t>09500</t>
  </si>
  <si>
    <t>KULUD KOKKU</t>
  </si>
  <si>
    <t>SAADUD TOETUSED</t>
  </si>
  <si>
    <t>Miina Härma Gümnaasium</t>
  </si>
  <si>
    <t xml:space="preserve"> Kroonuaia Kool</t>
  </si>
  <si>
    <t>Hugo Treffneri Gümnaasium</t>
  </si>
  <si>
    <t>Tamme Gümnaasium</t>
  </si>
  <si>
    <t>toitlustuskulud</t>
  </si>
  <si>
    <t>Täiskasvanute Gümnaasium</t>
  </si>
  <si>
    <t>Annelinna Gümnaasium</t>
  </si>
  <si>
    <t>Tartu Kutsehariduskeskus</t>
  </si>
  <si>
    <t>masinate ja seadmete soetus</t>
  </si>
  <si>
    <t>muu põhivara soetus</t>
  </si>
  <si>
    <t>09223</t>
  </si>
  <si>
    <t>09300</t>
  </si>
  <si>
    <t>põhivara soetus ja rekonstr</t>
  </si>
  <si>
    <t>08209</t>
  </si>
  <si>
    <t>haridusosakond (HarMin)</t>
  </si>
  <si>
    <t>Tamme Gümnaasium (HarMin)</t>
  </si>
  <si>
    <t>Tamme Gümnaasium (VVlg2))</t>
  </si>
  <si>
    <t xml:space="preserve"> 2014. aastal saadud sihtotstarbeliste kulude katteks saadud vahendite suunamine kulude katteks (eurodes)</t>
  </si>
  <si>
    <t>eelarve liik 25</t>
  </si>
  <si>
    <t>Laste Turvakodu</t>
  </si>
  <si>
    <t>muud majandamiskulud</t>
  </si>
  <si>
    <t>Ettevõtluse osakond</t>
  </si>
  <si>
    <t>04740</t>
  </si>
  <si>
    <t>Arhitektuuri ja ehituse osakond</t>
  </si>
  <si>
    <t>5504/
5505</t>
  </si>
  <si>
    <t>Kalmistu</t>
  </si>
  <si>
    <t>06605</t>
  </si>
  <si>
    <t>Lasteaed Midrimaa</t>
  </si>
  <si>
    <t>09110</t>
  </si>
  <si>
    <t>toitludyamine</t>
  </si>
  <si>
    <t>Lasteaed Lotte</t>
  </si>
  <si>
    <t>rajatiste majandamiskulud</t>
  </si>
  <si>
    <t>eri- ja vormiriietus</t>
  </si>
  <si>
    <t>Lasteaed Rukkilill</t>
  </si>
  <si>
    <t>Tegevusala nimetus 
ja eelarve liik ( finantseerimiseelarve: 21 - põhitegevuse kulud, 11 - investeerimiskulud. 23 - majandamiseelarve omatulude arvel)</t>
  </si>
  <si>
    <t>haridusosakond</t>
  </si>
  <si>
    <t>Kroonuaia Kool</t>
  </si>
  <si>
    <t>Kroonuaia Kool (VVlg2)</t>
  </si>
</sst>
</file>

<file path=xl/styles.xml><?xml version="1.0" encoding="utf-8"?>
<styleSheet xmlns="http://schemas.openxmlformats.org/spreadsheetml/2006/main">
  <numFmts count="3">
    <numFmt numFmtId="43" formatCode="_-* #,##0.00\ _k_r_-;\-* #,##0.00\ _k_r_-;_-* &quot;-&quot;??\ _k_r_-;_-@_-"/>
    <numFmt numFmtId="164" formatCode="_-* #,##0.00\ _€_-;\-* #,##0.00\ _€_-;_-* &quot;-&quot;??\ _€_-;_-@_-"/>
    <numFmt numFmtId="165" formatCode="#,##0.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4"/>
      <color rgb="FFFF0000"/>
      <name val="Times New Roman"/>
      <family val="1"/>
      <charset val="186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0" fontId="2" fillId="0" borderId="0"/>
    <xf numFmtId="0" fontId="17" fillId="0" borderId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4" applyNumberFormat="0" applyAlignment="0" applyProtection="0"/>
    <xf numFmtId="0" fontId="22" fillId="21" borderId="15" applyNumberFormat="0" applyAlignment="0" applyProtection="0"/>
    <xf numFmtId="43" fontId="1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4" applyNumberFormat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30" fillId="23" borderId="0" applyNumberFormat="0" applyBorder="0" applyAlignment="0" applyProtection="0"/>
    <xf numFmtId="0" fontId="35" fillId="0" borderId="0"/>
    <xf numFmtId="0" fontId="15" fillId="0" borderId="0"/>
    <xf numFmtId="0" fontId="15" fillId="22" borderId="21" applyNumberFormat="0" applyFont="0" applyAlignment="0" applyProtection="0"/>
    <xf numFmtId="0" fontId="31" fillId="20" borderId="22" applyNumberFormat="0" applyAlignment="0" applyProtection="0"/>
    <xf numFmtId="164" fontId="15" fillId="0" borderId="0" applyBorder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8" fillId="0" borderId="0" xfId="0" applyFont="1"/>
    <xf numFmtId="0" fontId="11" fillId="0" borderId="0" xfId="0" applyFont="1"/>
    <xf numFmtId="0" fontId="1" fillId="0" borderId="0" xfId="3"/>
    <xf numFmtId="0" fontId="3" fillId="0" borderId="0" xfId="3" applyFont="1" applyFill="1" applyAlignment="1">
      <alignment horizontal="center" wrapText="1"/>
    </xf>
    <xf numFmtId="0" fontId="3" fillId="0" borderId="0" xfId="3" applyFont="1" applyFill="1"/>
    <xf numFmtId="3" fontId="10" fillId="0" borderId="0" xfId="3" applyNumberFormat="1" applyFont="1" applyFill="1" applyAlignment="1">
      <alignment horizontal="center"/>
    </xf>
    <xf numFmtId="3" fontId="3" fillId="0" borderId="0" xfId="3" applyNumberFormat="1" applyFont="1" applyFill="1" applyAlignment="1">
      <alignment horizontal="center"/>
    </xf>
    <xf numFmtId="0" fontId="10" fillId="0" borderId="0" xfId="3" applyFont="1" applyFill="1" applyAlignment="1">
      <alignment horizontal="center" wrapText="1"/>
    </xf>
    <xf numFmtId="3" fontId="3" fillId="0" borderId="0" xfId="3" applyNumberFormat="1" applyFont="1" applyFill="1" applyAlignment="1">
      <alignment horizontal="center" wrapText="1"/>
    </xf>
    <xf numFmtId="0" fontId="36" fillId="0" borderId="0" xfId="3" applyFont="1" applyFill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2" fillId="0" borderId="31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 wrapText="1"/>
    </xf>
    <xf numFmtId="0" fontId="37" fillId="0" borderId="0" xfId="0" applyFont="1" applyBorder="1"/>
    <xf numFmtId="0" fontId="37" fillId="0" borderId="0" xfId="0" applyFont="1"/>
    <xf numFmtId="0" fontId="8" fillId="0" borderId="4" xfId="0" applyFont="1" applyBorder="1" applyAlignment="1">
      <alignment horizontal="right"/>
    </xf>
    <xf numFmtId="0" fontId="38" fillId="0" borderId="4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0" fontId="9" fillId="0" borderId="40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8" fillId="0" borderId="0" xfId="0" applyFont="1" applyBorder="1"/>
    <xf numFmtId="0" fontId="38" fillId="0" borderId="0" xfId="0" applyFont="1"/>
    <xf numFmtId="0" fontId="7" fillId="0" borderId="35" xfId="0" applyFont="1" applyFill="1" applyBorder="1" applyAlignment="1">
      <alignment horizontal="left" wrapText="1"/>
    </xf>
    <xf numFmtId="0" fontId="39" fillId="0" borderId="35" xfId="0" quotePrefix="1" applyFont="1" applyFill="1" applyBorder="1" applyAlignment="1">
      <alignment horizontal="right"/>
    </xf>
    <xf numFmtId="0" fontId="39" fillId="0" borderId="42" xfId="0" quotePrefix="1" applyFont="1" applyFill="1" applyBorder="1" applyAlignment="1">
      <alignment horizontal="right"/>
    </xf>
    <xf numFmtId="3" fontId="40" fillId="0" borderId="34" xfId="0" applyNumberFormat="1" applyFont="1" applyFill="1" applyBorder="1"/>
    <xf numFmtId="3" fontId="40" fillId="0" borderId="37" xfId="0" quotePrefix="1" applyNumberFormat="1" applyFont="1" applyFill="1" applyBorder="1" applyAlignment="1">
      <alignment horizontal="right"/>
    </xf>
    <xf numFmtId="0" fontId="41" fillId="0" borderId="0" xfId="0" applyFont="1" applyBorder="1"/>
    <xf numFmtId="0" fontId="41" fillId="0" borderId="0" xfId="0" applyFont="1"/>
    <xf numFmtId="0" fontId="38" fillId="0" borderId="11" xfId="0" quotePrefix="1" applyFont="1" applyFill="1" applyBorder="1" applyAlignment="1">
      <alignment horizontal="right"/>
    </xf>
    <xf numFmtId="3" fontId="43" fillId="0" borderId="7" xfId="0" applyNumberFormat="1" applyFont="1" applyFill="1" applyBorder="1"/>
    <xf numFmtId="0" fontId="6" fillId="0" borderId="1" xfId="0" applyFont="1" applyFill="1" applyBorder="1" applyAlignment="1">
      <alignment horizontal="right" wrapText="1"/>
    </xf>
    <xf numFmtId="0" fontId="42" fillId="0" borderId="3" xfId="0" quotePrefix="1" applyFont="1" applyFill="1" applyBorder="1" applyAlignment="1">
      <alignment horizontal="right"/>
    </xf>
    <xf numFmtId="0" fontId="38" fillId="0" borderId="13" xfId="0" quotePrefix="1" applyFont="1" applyFill="1" applyBorder="1" applyAlignment="1">
      <alignment horizontal="right"/>
    </xf>
    <xf numFmtId="3" fontId="40" fillId="0" borderId="31" xfId="0" applyNumberFormat="1" applyFont="1" applyFill="1" applyBorder="1"/>
    <xf numFmtId="3" fontId="43" fillId="0" borderId="30" xfId="0" applyNumberFormat="1" applyFont="1" applyFill="1" applyBorder="1"/>
    <xf numFmtId="3" fontId="43" fillId="0" borderId="3" xfId="0" applyNumberFormat="1" applyFont="1" applyFill="1" applyBorder="1"/>
    <xf numFmtId="3" fontId="40" fillId="0" borderId="29" xfId="0" applyNumberFormat="1" applyFont="1" applyFill="1" applyBorder="1"/>
    <xf numFmtId="3" fontId="43" fillId="0" borderId="1" xfId="0" applyNumberFormat="1" applyFont="1" applyFill="1" applyBorder="1"/>
    <xf numFmtId="0" fontId="42" fillId="0" borderId="1" xfId="0" quotePrefix="1" applyFont="1" applyFill="1" applyBorder="1" applyAlignment="1">
      <alignment horizontal="right"/>
    </xf>
    <xf numFmtId="0" fontId="38" fillId="0" borderId="2" xfId="0" quotePrefix="1" applyFont="1" applyFill="1" applyBorder="1" applyAlignment="1">
      <alignment horizontal="right"/>
    </xf>
    <xf numFmtId="3" fontId="43" fillId="0" borderId="5" xfId="0" applyNumberFormat="1" applyFont="1" applyFill="1" applyBorder="1"/>
    <xf numFmtId="0" fontId="9" fillId="0" borderId="35" xfId="0" applyFont="1" applyFill="1" applyBorder="1" applyAlignment="1">
      <alignment horizontal="left" wrapText="1"/>
    </xf>
    <xf numFmtId="3" fontId="40" fillId="0" borderId="37" xfId="0" applyNumberFormat="1" applyFont="1" applyFill="1" applyBorder="1"/>
    <xf numFmtId="0" fontId="8" fillId="0" borderId="1" xfId="0" applyFont="1" applyFill="1" applyBorder="1" applyAlignment="1">
      <alignment horizontal="right" wrapText="1"/>
    </xf>
    <xf numFmtId="0" fontId="38" fillId="0" borderId="1" xfId="0" quotePrefix="1" applyFont="1" applyFill="1" applyBorder="1" applyAlignment="1">
      <alignment horizontal="right"/>
    </xf>
    <xf numFmtId="0" fontId="39" fillId="0" borderId="36" xfId="0" quotePrefix="1" applyFont="1" applyFill="1" applyBorder="1" applyAlignment="1">
      <alignment horizontal="right"/>
    </xf>
    <xf numFmtId="3" fontId="43" fillId="0" borderId="31" xfId="0" applyNumberFormat="1" applyFont="1" applyFill="1" applyBorder="1"/>
    <xf numFmtId="0" fontId="6" fillId="0" borderId="3" xfId="0" applyFont="1" applyFill="1" applyBorder="1" applyAlignment="1">
      <alignment horizontal="right" wrapText="1"/>
    </xf>
    <xf numFmtId="3" fontId="40" fillId="0" borderId="3" xfId="0" applyNumberFormat="1" applyFont="1" applyFill="1" applyBorder="1"/>
    <xf numFmtId="0" fontId="8" fillId="0" borderId="35" xfId="0" applyFont="1" applyFill="1" applyBorder="1" applyAlignment="1">
      <alignment horizontal="left" wrapText="1"/>
    </xf>
    <xf numFmtId="0" fontId="38" fillId="0" borderId="35" xfId="0" quotePrefix="1" applyFont="1" applyFill="1" applyBorder="1" applyAlignment="1">
      <alignment horizontal="right"/>
    </xf>
    <xf numFmtId="0" fontId="38" fillId="0" borderId="42" xfId="0" quotePrefix="1" applyFont="1" applyFill="1" applyBorder="1" applyAlignment="1">
      <alignment horizontal="right"/>
    </xf>
    <xf numFmtId="3" fontId="40" fillId="0" borderId="34" xfId="0" quotePrefix="1" applyNumberFormat="1" applyFont="1" applyFill="1" applyBorder="1" applyAlignment="1">
      <alignment horizontal="right"/>
    </xf>
    <xf numFmtId="0" fontId="0" fillId="0" borderId="43" xfId="0" applyBorder="1" applyAlignment="1">
      <alignment wrapText="1"/>
    </xf>
    <xf numFmtId="0" fontId="38" fillId="0" borderId="0" xfId="0" quotePrefix="1" applyFont="1" applyFill="1" applyBorder="1" applyAlignment="1">
      <alignment horizontal="right"/>
    </xf>
    <xf numFmtId="3" fontId="9" fillId="0" borderId="0" xfId="0" applyNumberFormat="1" applyFont="1" applyFill="1" applyBorder="1"/>
    <xf numFmtId="165" fontId="37" fillId="0" borderId="0" xfId="0" applyNumberFormat="1" applyFont="1" applyFill="1" applyBorder="1"/>
    <xf numFmtId="0" fontId="8" fillId="0" borderId="0" xfId="0" quotePrefix="1" applyFont="1" applyFill="1" applyBorder="1" applyAlignment="1">
      <alignment wrapText="1"/>
    </xf>
    <xf numFmtId="0" fontId="16" fillId="0" borderId="0" xfId="0" applyFont="1" applyBorder="1"/>
    <xf numFmtId="165" fontId="16" fillId="0" borderId="0" xfId="0" applyNumberFormat="1" applyFont="1"/>
    <xf numFmtId="0" fontId="16" fillId="0" borderId="0" xfId="0" applyFont="1"/>
    <xf numFmtId="0" fontId="5" fillId="0" borderId="23" xfId="3" applyFont="1" applyFill="1" applyBorder="1"/>
    <xf numFmtId="0" fontId="5" fillId="0" borderId="23" xfId="3" applyFont="1" applyFill="1" applyBorder="1" applyAlignment="1">
      <alignment textRotation="90"/>
    </xf>
    <xf numFmtId="0" fontId="5" fillId="0" borderId="24" xfId="3" applyFont="1" applyFill="1" applyBorder="1" applyAlignment="1">
      <alignment horizontal="center" wrapText="1"/>
    </xf>
    <xf numFmtId="0" fontId="5" fillId="0" borderId="8" xfId="3" applyFont="1" applyFill="1" applyBorder="1" applyAlignment="1">
      <alignment horizontal="center" textRotation="90" wrapText="1"/>
    </xf>
    <xf numFmtId="0" fontId="5" fillId="0" borderId="6" xfId="3" applyFont="1" applyFill="1" applyBorder="1" applyAlignment="1">
      <alignment horizontal="center" textRotation="90" wrapText="1"/>
    </xf>
    <xf numFmtId="0" fontId="4" fillId="0" borderId="25" xfId="3" applyFont="1" applyFill="1" applyBorder="1"/>
    <xf numFmtId="0" fontId="4" fillId="0" borderId="26" xfId="3" applyFont="1" applyFill="1" applyBorder="1" applyAlignment="1">
      <alignment horizontal="center"/>
    </xf>
    <xf numFmtId="0" fontId="5" fillId="0" borderId="28" xfId="3" applyFont="1" applyFill="1" applyBorder="1" applyAlignment="1">
      <alignment horizontal="center"/>
    </xf>
    <xf numFmtId="0" fontId="5" fillId="0" borderId="38" xfId="3" applyFont="1" applyFill="1" applyBorder="1" applyAlignment="1">
      <alignment horizontal="center"/>
    </xf>
    <xf numFmtId="0" fontId="4" fillId="0" borderId="33" xfId="3" quotePrefix="1" applyFont="1" applyFill="1" applyBorder="1" applyAlignment="1">
      <alignment horizontal="right"/>
    </xf>
    <xf numFmtId="3" fontId="4" fillId="0" borderId="34" xfId="3" applyNumberFormat="1" applyFont="1" applyFill="1" applyBorder="1" applyAlignment="1">
      <alignment horizontal="right"/>
    </xf>
    <xf numFmtId="3" fontId="4" fillId="0" borderId="39" xfId="3" applyNumberFormat="1" applyFont="1" applyFill="1" applyBorder="1" applyAlignment="1">
      <alignment horizontal="right" wrapText="1"/>
    </xf>
    <xf numFmtId="3" fontId="4" fillId="0" borderId="35" xfId="3" applyNumberFormat="1" applyFont="1" applyFill="1" applyBorder="1" applyAlignment="1">
      <alignment horizontal="right" wrapText="1"/>
    </xf>
    <xf numFmtId="3" fontId="4" fillId="0" borderId="35" xfId="3" applyNumberFormat="1" applyFont="1" applyFill="1" applyBorder="1" applyAlignment="1">
      <alignment horizontal="right"/>
    </xf>
    <xf numFmtId="0" fontId="5" fillId="0" borderId="32" xfId="3" applyFont="1" applyFill="1" applyBorder="1" applyAlignment="1">
      <alignment horizontal="right" wrapText="1"/>
    </xf>
    <xf numFmtId="0" fontId="5" fillId="0" borderId="32" xfId="3" applyFont="1" applyFill="1" applyBorder="1" applyAlignment="1">
      <alignment horizontal="right"/>
    </xf>
    <xf numFmtId="3" fontId="5" fillId="0" borderId="45" xfId="3" applyNumberFormat="1" applyFont="1" applyFill="1" applyBorder="1" applyAlignment="1">
      <alignment horizontal="right"/>
    </xf>
    <xf numFmtId="3" fontId="5" fillId="0" borderId="3" xfId="3" applyNumberFormat="1" applyFont="1" applyFill="1" applyBorder="1" applyAlignment="1">
      <alignment horizontal="right"/>
    </xf>
    <xf numFmtId="3" fontId="5" fillId="0" borderId="9" xfId="3" applyNumberFormat="1" applyFont="1" applyFill="1" applyBorder="1" applyAlignment="1">
      <alignment horizontal="right"/>
    </xf>
    <xf numFmtId="3" fontId="5" fillId="0" borderId="1" xfId="3" applyNumberFormat="1" applyFont="1" applyFill="1" applyBorder="1" applyAlignment="1">
      <alignment horizontal="right"/>
    </xf>
    <xf numFmtId="3" fontId="5" fillId="0" borderId="41" xfId="3" applyNumberFormat="1" applyFont="1" applyFill="1" applyBorder="1" applyAlignment="1">
      <alignment horizontal="right"/>
    </xf>
    <xf numFmtId="3" fontId="5" fillId="0" borderId="4" xfId="3" applyNumberFormat="1" applyFont="1" applyFill="1" applyBorder="1" applyAlignment="1">
      <alignment horizontal="right"/>
    </xf>
    <xf numFmtId="0" fontId="4" fillId="0" borderId="33" xfId="3" applyFont="1" applyFill="1" applyBorder="1"/>
    <xf numFmtId="3" fontId="4" fillId="0" borderId="44" xfId="3" applyNumberFormat="1" applyFont="1" applyFill="1" applyBorder="1" applyAlignment="1">
      <alignment horizontal="right"/>
    </xf>
    <xf numFmtId="3" fontId="43" fillId="0" borderId="34" xfId="0" applyNumberFormat="1" applyFont="1" applyFill="1" applyBorder="1"/>
    <xf numFmtId="0" fontId="5" fillId="0" borderId="9" xfId="3" applyFont="1" applyFill="1" applyBorder="1" applyAlignment="1">
      <alignment horizontal="right" wrapText="1"/>
    </xf>
    <xf numFmtId="3" fontId="5" fillId="0" borderId="8" xfId="3" applyNumberFormat="1" applyFont="1" applyFill="1" applyBorder="1" applyAlignment="1">
      <alignment horizontal="right"/>
    </xf>
    <xf numFmtId="3" fontId="5" fillId="0" borderId="28" xfId="3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5" fillId="0" borderId="6" xfId="3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38" xfId="0" applyNumberFormat="1" applyFont="1" applyFill="1" applyBorder="1" applyAlignment="1">
      <alignment horizontal="right"/>
    </xf>
    <xf numFmtId="0" fontId="38" fillId="0" borderId="8" xfId="0" quotePrefix="1" applyFont="1" applyFill="1" applyBorder="1" applyAlignment="1">
      <alignment horizontal="right"/>
    </xf>
    <xf numFmtId="0" fontId="38" fillId="0" borderId="28" xfId="0" quotePrefix="1" applyFont="1" applyFill="1" applyBorder="1" applyAlignment="1">
      <alignment horizontal="right"/>
    </xf>
    <xf numFmtId="0" fontId="38" fillId="0" borderId="46" xfId="0" quotePrefix="1" applyFont="1" applyFill="1" applyBorder="1" applyAlignment="1">
      <alignment horizontal="right"/>
    </xf>
    <xf numFmtId="3" fontId="43" fillId="0" borderId="27" xfId="0" applyNumberFormat="1" applyFont="1" applyFill="1" applyBorder="1"/>
    <xf numFmtId="3" fontId="43" fillId="0" borderId="26" xfId="0" applyNumberFormat="1" applyFont="1" applyFill="1" applyBorder="1"/>
    <xf numFmtId="3" fontId="6" fillId="0" borderId="13" xfId="1" applyNumberFormat="1" applyFont="1" applyFill="1" applyBorder="1" applyAlignment="1">
      <alignment horizontal="right" wrapText="1"/>
    </xf>
    <xf numFmtId="3" fontId="6" fillId="0" borderId="1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0" fontId="42" fillId="0" borderId="13" xfId="0" quotePrefix="1" applyFont="1" applyFill="1" applyBorder="1" applyAlignment="1">
      <alignment horizontal="right"/>
    </xf>
    <xf numFmtId="0" fontId="4" fillId="0" borderId="33" xfId="3" applyFont="1" applyFill="1" applyBorder="1" applyAlignment="1">
      <alignment horizontal="left" wrapText="1"/>
    </xf>
    <xf numFmtId="3" fontId="4" fillId="0" borderId="33" xfId="3" quotePrefix="1" applyNumberFormat="1" applyFont="1" applyFill="1" applyBorder="1" applyAlignment="1">
      <alignment horizontal="right"/>
    </xf>
    <xf numFmtId="3" fontId="5" fillId="0" borderId="32" xfId="3" applyNumberFormat="1" applyFont="1" applyFill="1" applyBorder="1" applyAlignment="1">
      <alignment horizontal="right"/>
    </xf>
    <xf numFmtId="3" fontId="5" fillId="0" borderId="48" xfId="3" applyNumberFormat="1" applyFont="1" applyFill="1" applyBorder="1" applyAlignment="1">
      <alignment horizontal="right"/>
    </xf>
    <xf numFmtId="3" fontId="5" fillId="0" borderId="31" xfId="3" applyNumberFormat="1" applyFont="1" applyFill="1" applyBorder="1" applyAlignment="1">
      <alignment horizontal="right"/>
    </xf>
    <xf numFmtId="3" fontId="5" fillId="0" borderId="40" xfId="3" applyNumberFormat="1" applyFont="1" applyFill="1" applyBorder="1" applyAlignment="1">
      <alignment horizontal="right"/>
    </xf>
    <xf numFmtId="3" fontId="4" fillId="0" borderId="34" xfId="3" quotePrefix="1" applyNumberFormat="1" applyFont="1" applyFill="1" applyBorder="1" applyAlignment="1">
      <alignment horizontal="right"/>
    </xf>
    <xf numFmtId="3" fontId="4" fillId="0" borderId="49" xfId="3" quotePrefix="1" applyNumberFormat="1" applyFont="1" applyFill="1" applyBorder="1" applyAlignment="1">
      <alignment horizontal="right"/>
    </xf>
    <xf numFmtId="3" fontId="4" fillId="0" borderId="33" xfId="3" applyNumberFormat="1" applyFont="1" applyFill="1" applyBorder="1"/>
    <xf numFmtId="3" fontId="5" fillId="0" borderId="41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4" fillId="0" borderId="39" xfId="3" quotePrefix="1" applyNumberFormat="1" applyFont="1" applyFill="1" applyBorder="1" applyAlignment="1">
      <alignment horizontal="right"/>
    </xf>
    <xf numFmtId="3" fontId="4" fillId="0" borderId="47" xfId="3" applyNumberFormat="1" applyFont="1" applyFill="1" applyBorder="1" applyAlignment="1">
      <alignment horizontal="right"/>
    </xf>
    <xf numFmtId="3" fontId="6" fillId="0" borderId="24" xfId="1" quotePrefix="1" applyNumberFormat="1" applyFont="1" applyFill="1" applyBorder="1" applyAlignment="1">
      <alignment horizontal="center" wrapText="1"/>
    </xf>
    <xf numFmtId="3" fontId="6" fillId="0" borderId="24" xfId="1" applyNumberFormat="1" applyFont="1" applyFill="1" applyBorder="1" applyAlignment="1">
      <alignment horizontal="right" wrapText="1"/>
    </xf>
    <xf numFmtId="3" fontId="6" fillId="0" borderId="31" xfId="1" quotePrefix="1" applyNumberFormat="1" applyFont="1" applyFill="1" applyBorder="1" applyAlignment="1">
      <alignment horizontal="center" wrapText="1"/>
    </xf>
    <xf numFmtId="3" fontId="6" fillId="0" borderId="31" xfId="1" applyNumberFormat="1" applyFont="1" applyFill="1" applyBorder="1" applyAlignment="1">
      <alignment horizontal="right" wrapText="1"/>
    </xf>
    <xf numFmtId="3" fontId="6" fillId="0" borderId="26" xfId="1" quotePrefix="1" applyNumberFormat="1" applyFont="1" applyFill="1" applyBorder="1" applyAlignment="1">
      <alignment horizontal="center" wrapText="1"/>
    </xf>
    <xf numFmtId="3" fontId="6" fillId="0" borderId="26" xfId="1" applyNumberFormat="1" applyFont="1" applyFill="1" applyBorder="1" applyAlignment="1">
      <alignment horizontal="right" wrapText="1"/>
    </xf>
    <xf numFmtId="3" fontId="5" fillId="0" borderId="38" xfId="3" applyNumberFormat="1" applyFont="1" applyFill="1" applyBorder="1" applyAlignment="1">
      <alignment horizontal="right"/>
    </xf>
    <xf numFmtId="3" fontId="5" fillId="0" borderId="24" xfId="3" applyNumberFormat="1" applyFont="1" applyFill="1" applyBorder="1" applyAlignment="1">
      <alignment horizontal="right"/>
    </xf>
    <xf numFmtId="3" fontId="5" fillId="0" borderId="26" xfId="3" applyNumberFormat="1" applyFont="1" applyFill="1" applyBorder="1" applyAlignment="1">
      <alignment horizontal="right"/>
    </xf>
    <xf numFmtId="0" fontId="42" fillId="0" borderId="2" xfId="0" quotePrefix="1" applyFont="1" applyFill="1" applyBorder="1" applyAlignment="1">
      <alignment horizontal="right"/>
    </xf>
    <xf numFmtId="3" fontId="40" fillId="0" borderId="26" xfId="0" applyNumberFormat="1" applyFont="1" applyFill="1" applyBorder="1"/>
    <xf numFmtId="3" fontId="4" fillId="0" borderId="50" xfId="3" quotePrefix="1" applyNumberFormat="1" applyFont="1" applyFill="1" applyBorder="1" applyAlignment="1">
      <alignment horizontal="right"/>
    </xf>
    <xf numFmtId="3" fontId="4" fillId="0" borderId="33" xfId="3" applyNumberFormat="1" applyFont="1" applyFill="1" applyBorder="1" applyAlignment="1">
      <alignment horizontal="right"/>
    </xf>
    <xf numFmtId="3" fontId="10" fillId="0" borderId="0" xfId="3" applyNumberFormat="1" applyFont="1" applyFill="1" applyBorder="1" applyAlignment="1">
      <alignment horizontal="center"/>
    </xf>
    <xf numFmtId="3" fontId="40" fillId="0" borderId="35" xfId="0" applyNumberFormat="1" applyFont="1" applyFill="1" applyBorder="1"/>
    <xf numFmtId="0" fontId="8" fillId="0" borderId="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43" xfId="0" applyBorder="1" applyAlignment="1">
      <alignment wrapText="1"/>
    </xf>
    <xf numFmtId="0" fontId="8" fillId="0" borderId="3" xfId="0" applyFont="1" applyFill="1" applyBorder="1" applyAlignment="1">
      <alignment horizontal="right" wrapText="1"/>
    </xf>
    <xf numFmtId="0" fontId="38" fillId="0" borderId="3" xfId="0" quotePrefix="1" applyFont="1" applyFill="1" applyBorder="1" applyAlignment="1">
      <alignment horizontal="right"/>
    </xf>
    <xf numFmtId="3" fontId="43" fillId="0" borderId="29" xfId="0" applyNumberFormat="1" applyFont="1" applyFill="1" applyBorder="1"/>
    <xf numFmtId="0" fontId="6" fillId="0" borderId="8" xfId="0" applyFont="1" applyFill="1" applyBorder="1" applyAlignment="1">
      <alignment horizontal="right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43" xfId="0" applyFont="1" applyFill="1" applyBorder="1" applyAlignment="1">
      <alignment horizontal="left" wrapText="1"/>
    </xf>
    <xf numFmtId="0" fontId="0" fillId="0" borderId="43" xfId="0" applyBorder="1" applyAlignment="1">
      <alignment wrapText="1"/>
    </xf>
  </cellXfs>
  <cellStyles count="51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Koma 2" xfId="39"/>
    <cellStyle name="Koma 3" xfId="40"/>
    <cellStyle name="Linked Cell 2" xfId="41"/>
    <cellStyle name="Neutral 2" xfId="42"/>
    <cellStyle name="Normaallaad 2" xfId="43"/>
    <cellStyle name="Normaallaad_Leht1" xfId="2"/>
    <cellStyle name="Normal" xfId="0" builtinId="0"/>
    <cellStyle name="Normal 2" xfId="1"/>
    <cellStyle name="Normal 2 2" xfId="44"/>
    <cellStyle name="Normal 3" xfId="3"/>
    <cellStyle name="Note 2" xfId="45"/>
    <cellStyle name="Output 2" xfId="46"/>
    <cellStyle name="TableStyleLight1" xfId="47"/>
    <cellStyle name="Title 2" xfId="48"/>
    <cellStyle name="Total 2" xfId="49"/>
    <cellStyle name="Warning Text 2" xfId="5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7"/>
  <sheetViews>
    <sheetView tabSelected="1" workbookViewId="0">
      <pane xSplit="4" ySplit="4" topLeftCell="E20" activePane="bottomRight" state="frozen"/>
      <selection activeCell="G6" sqref="G6:G8"/>
      <selection pane="topRight" activeCell="G6" sqref="G6:G8"/>
      <selection pane="bottomLeft" activeCell="G6" sqref="G6:G8"/>
      <selection pane="bottomRight" activeCell="O22" sqref="O22"/>
    </sheetView>
  </sheetViews>
  <sheetFormatPr defaultRowHeight="15"/>
  <cols>
    <col min="1" max="1" width="24.28515625" style="1" customWidth="1"/>
    <col min="2" max="2" width="5.28515625" style="1" bestFit="1" customWidth="1"/>
    <col min="3" max="3" width="3.140625" style="1" bestFit="1" customWidth="1"/>
    <col min="4" max="4" width="7.140625" style="70" bestFit="1" customWidth="1"/>
    <col min="5" max="5" width="4.85546875" style="1" bestFit="1" customWidth="1"/>
    <col min="6" max="6" width="5.42578125" style="1" bestFit="1" customWidth="1"/>
    <col min="7" max="7" width="5.7109375" style="1" bestFit="1" customWidth="1"/>
    <col min="8" max="9" width="5.7109375" style="1" customWidth="1"/>
    <col min="10" max="10" width="6.28515625" style="1" bestFit="1" customWidth="1"/>
    <col min="11" max="14" width="5.42578125" style="1" bestFit="1" customWidth="1"/>
    <col min="15" max="15" width="5.7109375" style="1" bestFit="1" customWidth="1"/>
    <col min="16" max="16" width="6.28515625" style="1" bestFit="1" customWidth="1"/>
    <col min="17" max="17" width="4.85546875" style="1" bestFit="1" customWidth="1"/>
    <col min="18" max="19" width="6.28515625" style="1" bestFit="1" customWidth="1"/>
    <col min="20" max="21" width="4.85546875" style="1" bestFit="1" customWidth="1"/>
    <col min="22" max="22" width="5.42578125" style="1" bestFit="1" customWidth="1"/>
    <col min="23" max="23" width="5.7109375" style="1" bestFit="1" customWidth="1"/>
    <col min="24" max="24" width="5.7109375" style="1" customWidth="1"/>
    <col min="25" max="25" width="4.85546875" style="1" bestFit="1" customWidth="1"/>
    <col min="26" max="26" width="6.28515625" style="1" bestFit="1" customWidth="1"/>
    <col min="27" max="27" width="5.42578125" style="1" customWidth="1"/>
    <col min="28" max="28" width="4.85546875" style="1" bestFit="1" customWidth="1"/>
    <col min="29" max="81" width="9.140625" style="3"/>
    <col min="82" max="261" width="9.140625" style="1"/>
    <col min="262" max="262" width="29.85546875" style="1" bestFit="1" customWidth="1"/>
    <col min="263" max="263" width="5.28515625" style="1" bestFit="1" customWidth="1"/>
    <col min="264" max="264" width="9.140625" style="1"/>
    <col min="265" max="265" width="6.5703125" style="1" bestFit="1" customWidth="1"/>
    <col min="266" max="266" width="6.5703125" style="1" customWidth="1"/>
    <col min="267" max="268" width="7.42578125" style="1" bestFit="1" customWidth="1"/>
    <col min="269" max="269" width="5.42578125" style="1" bestFit="1" customWidth="1"/>
    <col min="270" max="270" width="7.42578125" style="1" bestFit="1" customWidth="1"/>
    <col min="271" max="271" width="5.42578125" style="1" bestFit="1" customWidth="1"/>
    <col min="272" max="272" width="7.42578125" style="1" bestFit="1" customWidth="1"/>
    <col min="273" max="273" width="6.42578125" style="1" bestFit="1" customWidth="1"/>
    <col min="274" max="275" width="5.42578125" style="1" bestFit="1" customWidth="1"/>
    <col min="276" max="276" width="7.42578125" style="1" bestFit="1" customWidth="1"/>
    <col min="277" max="278" width="5.42578125" style="1" bestFit="1" customWidth="1"/>
    <col min="279" max="279" width="7" style="1" customWidth="1"/>
    <col min="280" max="280" width="4.85546875" style="1" bestFit="1" customWidth="1"/>
    <col min="281" max="281" width="6" style="1" bestFit="1" customWidth="1"/>
    <col min="282" max="282" width="5.42578125" style="1" bestFit="1" customWidth="1"/>
    <col min="283" max="283" width="6.42578125" style="1" bestFit="1" customWidth="1"/>
    <col min="284" max="284" width="4.42578125" style="1" bestFit="1" customWidth="1"/>
    <col min="285" max="517" width="9.140625" style="1"/>
    <col min="518" max="518" width="29.85546875" style="1" bestFit="1" customWidth="1"/>
    <col min="519" max="519" width="5.28515625" style="1" bestFit="1" customWidth="1"/>
    <col min="520" max="520" width="9.140625" style="1"/>
    <col min="521" max="521" width="6.5703125" style="1" bestFit="1" customWidth="1"/>
    <col min="522" max="522" width="6.5703125" style="1" customWidth="1"/>
    <col min="523" max="524" width="7.42578125" style="1" bestFit="1" customWidth="1"/>
    <col min="525" max="525" width="5.42578125" style="1" bestFit="1" customWidth="1"/>
    <col min="526" max="526" width="7.42578125" style="1" bestFit="1" customWidth="1"/>
    <col min="527" max="527" width="5.42578125" style="1" bestFit="1" customWidth="1"/>
    <col min="528" max="528" width="7.42578125" style="1" bestFit="1" customWidth="1"/>
    <col min="529" max="529" width="6.42578125" style="1" bestFit="1" customWidth="1"/>
    <col min="530" max="531" width="5.42578125" style="1" bestFit="1" customWidth="1"/>
    <col min="532" max="532" width="7.42578125" style="1" bestFit="1" customWidth="1"/>
    <col min="533" max="534" width="5.42578125" style="1" bestFit="1" customWidth="1"/>
    <col min="535" max="535" width="7" style="1" customWidth="1"/>
    <col min="536" max="536" width="4.85546875" style="1" bestFit="1" customWidth="1"/>
    <col min="537" max="537" width="6" style="1" bestFit="1" customWidth="1"/>
    <col min="538" max="538" width="5.42578125" style="1" bestFit="1" customWidth="1"/>
    <col min="539" max="539" width="6.42578125" style="1" bestFit="1" customWidth="1"/>
    <col min="540" max="540" width="4.42578125" style="1" bestFit="1" customWidth="1"/>
    <col min="541" max="773" width="9.140625" style="1"/>
    <col min="774" max="774" width="29.85546875" style="1" bestFit="1" customWidth="1"/>
    <col min="775" max="775" width="5.28515625" style="1" bestFit="1" customWidth="1"/>
    <col min="776" max="776" width="9.140625" style="1"/>
    <col min="777" max="777" width="6.5703125" style="1" bestFit="1" customWidth="1"/>
    <col min="778" max="778" width="6.5703125" style="1" customWidth="1"/>
    <col min="779" max="780" width="7.42578125" style="1" bestFit="1" customWidth="1"/>
    <col min="781" max="781" width="5.42578125" style="1" bestFit="1" customWidth="1"/>
    <col min="782" max="782" width="7.42578125" style="1" bestFit="1" customWidth="1"/>
    <col min="783" max="783" width="5.42578125" style="1" bestFit="1" customWidth="1"/>
    <col min="784" max="784" width="7.42578125" style="1" bestFit="1" customWidth="1"/>
    <col min="785" max="785" width="6.42578125" style="1" bestFit="1" customWidth="1"/>
    <col min="786" max="787" width="5.42578125" style="1" bestFit="1" customWidth="1"/>
    <col min="788" max="788" width="7.42578125" style="1" bestFit="1" customWidth="1"/>
    <col min="789" max="790" width="5.42578125" style="1" bestFit="1" customWidth="1"/>
    <col min="791" max="791" width="7" style="1" customWidth="1"/>
    <col min="792" max="792" width="4.85546875" style="1" bestFit="1" customWidth="1"/>
    <col min="793" max="793" width="6" style="1" bestFit="1" customWidth="1"/>
    <col min="794" max="794" width="5.42578125" style="1" bestFit="1" customWidth="1"/>
    <col min="795" max="795" width="6.42578125" style="1" bestFit="1" customWidth="1"/>
    <col min="796" max="796" width="4.42578125" style="1" bestFit="1" customWidth="1"/>
    <col min="797" max="1029" width="9.140625" style="1"/>
    <col min="1030" max="1030" width="29.85546875" style="1" bestFit="1" customWidth="1"/>
    <col min="1031" max="1031" width="5.28515625" style="1" bestFit="1" customWidth="1"/>
    <col min="1032" max="1032" width="9.140625" style="1"/>
    <col min="1033" max="1033" width="6.5703125" style="1" bestFit="1" customWidth="1"/>
    <col min="1034" max="1034" width="6.5703125" style="1" customWidth="1"/>
    <col min="1035" max="1036" width="7.42578125" style="1" bestFit="1" customWidth="1"/>
    <col min="1037" max="1037" width="5.42578125" style="1" bestFit="1" customWidth="1"/>
    <col min="1038" max="1038" width="7.42578125" style="1" bestFit="1" customWidth="1"/>
    <col min="1039" max="1039" width="5.42578125" style="1" bestFit="1" customWidth="1"/>
    <col min="1040" max="1040" width="7.42578125" style="1" bestFit="1" customWidth="1"/>
    <col min="1041" max="1041" width="6.42578125" style="1" bestFit="1" customWidth="1"/>
    <col min="1042" max="1043" width="5.42578125" style="1" bestFit="1" customWidth="1"/>
    <col min="1044" max="1044" width="7.42578125" style="1" bestFit="1" customWidth="1"/>
    <col min="1045" max="1046" width="5.42578125" style="1" bestFit="1" customWidth="1"/>
    <col min="1047" max="1047" width="7" style="1" customWidth="1"/>
    <col min="1048" max="1048" width="4.85546875" style="1" bestFit="1" customWidth="1"/>
    <col min="1049" max="1049" width="6" style="1" bestFit="1" customWidth="1"/>
    <col min="1050" max="1050" width="5.42578125" style="1" bestFit="1" customWidth="1"/>
    <col min="1051" max="1051" width="6.42578125" style="1" bestFit="1" customWidth="1"/>
    <col min="1052" max="1052" width="4.42578125" style="1" bestFit="1" customWidth="1"/>
    <col min="1053" max="1285" width="9.140625" style="1"/>
    <col min="1286" max="1286" width="29.85546875" style="1" bestFit="1" customWidth="1"/>
    <col min="1287" max="1287" width="5.28515625" style="1" bestFit="1" customWidth="1"/>
    <col min="1288" max="1288" width="9.140625" style="1"/>
    <col min="1289" max="1289" width="6.5703125" style="1" bestFit="1" customWidth="1"/>
    <col min="1290" max="1290" width="6.5703125" style="1" customWidth="1"/>
    <col min="1291" max="1292" width="7.42578125" style="1" bestFit="1" customWidth="1"/>
    <col min="1293" max="1293" width="5.42578125" style="1" bestFit="1" customWidth="1"/>
    <col min="1294" max="1294" width="7.42578125" style="1" bestFit="1" customWidth="1"/>
    <col min="1295" max="1295" width="5.42578125" style="1" bestFit="1" customWidth="1"/>
    <col min="1296" max="1296" width="7.42578125" style="1" bestFit="1" customWidth="1"/>
    <col min="1297" max="1297" width="6.42578125" style="1" bestFit="1" customWidth="1"/>
    <col min="1298" max="1299" width="5.42578125" style="1" bestFit="1" customWidth="1"/>
    <col min="1300" max="1300" width="7.42578125" style="1" bestFit="1" customWidth="1"/>
    <col min="1301" max="1302" width="5.42578125" style="1" bestFit="1" customWidth="1"/>
    <col min="1303" max="1303" width="7" style="1" customWidth="1"/>
    <col min="1304" max="1304" width="4.85546875" style="1" bestFit="1" customWidth="1"/>
    <col min="1305" max="1305" width="6" style="1" bestFit="1" customWidth="1"/>
    <col min="1306" max="1306" width="5.42578125" style="1" bestFit="1" customWidth="1"/>
    <col min="1307" max="1307" width="6.42578125" style="1" bestFit="1" customWidth="1"/>
    <col min="1308" max="1308" width="4.42578125" style="1" bestFit="1" customWidth="1"/>
    <col min="1309" max="1541" width="9.140625" style="1"/>
    <col min="1542" max="1542" width="29.85546875" style="1" bestFit="1" customWidth="1"/>
    <col min="1543" max="1543" width="5.28515625" style="1" bestFit="1" customWidth="1"/>
    <col min="1544" max="1544" width="9.140625" style="1"/>
    <col min="1545" max="1545" width="6.5703125" style="1" bestFit="1" customWidth="1"/>
    <col min="1546" max="1546" width="6.5703125" style="1" customWidth="1"/>
    <col min="1547" max="1548" width="7.42578125" style="1" bestFit="1" customWidth="1"/>
    <col min="1549" max="1549" width="5.42578125" style="1" bestFit="1" customWidth="1"/>
    <col min="1550" max="1550" width="7.42578125" style="1" bestFit="1" customWidth="1"/>
    <col min="1551" max="1551" width="5.42578125" style="1" bestFit="1" customWidth="1"/>
    <col min="1552" max="1552" width="7.42578125" style="1" bestFit="1" customWidth="1"/>
    <col min="1553" max="1553" width="6.42578125" style="1" bestFit="1" customWidth="1"/>
    <col min="1554" max="1555" width="5.42578125" style="1" bestFit="1" customWidth="1"/>
    <col min="1556" max="1556" width="7.42578125" style="1" bestFit="1" customWidth="1"/>
    <col min="1557" max="1558" width="5.42578125" style="1" bestFit="1" customWidth="1"/>
    <col min="1559" max="1559" width="7" style="1" customWidth="1"/>
    <col min="1560" max="1560" width="4.85546875" style="1" bestFit="1" customWidth="1"/>
    <col min="1561" max="1561" width="6" style="1" bestFit="1" customWidth="1"/>
    <col min="1562" max="1562" width="5.42578125" style="1" bestFit="1" customWidth="1"/>
    <col min="1563" max="1563" width="6.42578125" style="1" bestFit="1" customWidth="1"/>
    <col min="1564" max="1564" width="4.42578125" style="1" bestFit="1" customWidth="1"/>
    <col min="1565" max="1797" width="9.140625" style="1"/>
    <col min="1798" max="1798" width="29.85546875" style="1" bestFit="1" customWidth="1"/>
    <col min="1799" max="1799" width="5.28515625" style="1" bestFit="1" customWidth="1"/>
    <col min="1800" max="1800" width="9.140625" style="1"/>
    <col min="1801" max="1801" width="6.5703125" style="1" bestFit="1" customWidth="1"/>
    <col min="1802" max="1802" width="6.5703125" style="1" customWidth="1"/>
    <col min="1803" max="1804" width="7.42578125" style="1" bestFit="1" customWidth="1"/>
    <col min="1805" max="1805" width="5.42578125" style="1" bestFit="1" customWidth="1"/>
    <col min="1806" max="1806" width="7.42578125" style="1" bestFit="1" customWidth="1"/>
    <col min="1807" max="1807" width="5.42578125" style="1" bestFit="1" customWidth="1"/>
    <col min="1808" max="1808" width="7.42578125" style="1" bestFit="1" customWidth="1"/>
    <col min="1809" max="1809" width="6.42578125" style="1" bestFit="1" customWidth="1"/>
    <col min="1810" max="1811" width="5.42578125" style="1" bestFit="1" customWidth="1"/>
    <col min="1812" max="1812" width="7.42578125" style="1" bestFit="1" customWidth="1"/>
    <col min="1813" max="1814" width="5.42578125" style="1" bestFit="1" customWidth="1"/>
    <col min="1815" max="1815" width="7" style="1" customWidth="1"/>
    <col min="1816" max="1816" width="4.85546875" style="1" bestFit="1" customWidth="1"/>
    <col min="1817" max="1817" width="6" style="1" bestFit="1" customWidth="1"/>
    <col min="1818" max="1818" width="5.42578125" style="1" bestFit="1" customWidth="1"/>
    <col min="1819" max="1819" width="6.42578125" style="1" bestFit="1" customWidth="1"/>
    <col min="1820" max="1820" width="4.42578125" style="1" bestFit="1" customWidth="1"/>
    <col min="1821" max="2053" width="9.140625" style="1"/>
    <col min="2054" max="2054" width="29.85546875" style="1" bestFit="1" customWidth="1"/>
    <col min="2055" max="2055" width="5.28515625" style="1" bestFit="1" customWidth="1"/>
    <col min="2056" max="2056" width="9.140625" style="1"/>
    <col min="2057" max="2057" width="6.5703125" style="1" bestFit="1" customWidth="1"/>
    <col min="2058" max="2058" width="6.5703125" style="1" customWidth="1"/>
    <col min="2059" max="2060" width="7.42578125" style="1" bestFit="1" customWidth="1"/>
    <col min="2061" max="2061" width="5.42578125" style="1" bestFit="1" customWidth="1"/>
    <col min="2062" max="2062" width="7.42578125" style="1" bestFit="1" customWidth="1"/>
    <col min="2063" max="2063" width="5.42578125" style="1" bestFit="1" customWidth="1"/>
    <col min="2064" max="2064" width="7.42578125" style="1" bestFit="1" customWidth="1"/>
    <col min="2065" max="2065" width="6.42578125" style="1" bestFit="1" customWidth="1"/>
    <col min="2066" max="2067" width="5.42578125" style="1" bestFit="1" customWidth="1"/>
    <col min="2068" max="2068" width="7.42578125" style="1" bestFit="1" customWidth="1"/>
    <col min="2069" max="2070" width="5.42578125" style="1" bestFit="1" customWidth="1"/>
    <col min="2071" max="2071" width="7" style="1" customWidth="1"/>
    <col min="2072" max="2072" width="4.85546875" style="1" bestFit="1" customWidth="1"/>
    <col min="2073" max="2073" width="6" style="1" bestFit="1" customWidth="1"/>
    <col min="2074" max="2074" width="5.42578125" style="1" bestFit="1" customWidth="1"/>
    <col min="2075" max="2075" width="6.42578125" style="1" bestFit="1" customWidth="1"/>
    <col min="2076" max="2076" width="4.42578125" style="1" bestFit="1" customWidth="1"/>
    <col min="2077" max="2309" width="9.140625" style="1"/>
    <col min="2310" max="2310" width="29.85546875" style="1" bestFit="1" customWidth="1"/>
    <col min="2311" max="2311" width="5.28515625" style="1" bestFit="1" customWidth="1"/>
    <col min="2312" max="2312" width="9.140625" style="1"/>
    <col min="2313" max="2313" width="6.5703125" style="1" bestFit="1" customWidth="1"/>
    <col min="2314" max="2314" width="6.5703125" style="1" customWidth="1"/>
    <col min="2315" max="2316" width="7.42578125" style="1" bestFit="1" customWidth="1"/>
    <col min="2317" max="2317" width="5.42578125" style="1" bestFit="1" customWidth="1"/>
    <col min="2318" max="2318" width="7.42578125" style="1" bestFit="1" customWidth="1"/>
    <col min="2319" max="2319" width="5.42578125" style="1" bestFit="1" customWidth="1"/>
    <col min="2320" max="2320" width="7.42578125" style="1" bestFit="1" customWidth="1"/>
    <col min="2321" max="2321" width="6.42578125" style="1" bestFit="1" customWidth="1"/>
    <col min="2322" max="2323" width="5.42578125" style="1" bestFit="1" customWidth="1"/>
    <col min="2324" max="2324" width="7.42578125" style="1" bestFit="1" customWidth="1"/>
    <col min="2325" max="2326" width="5.42578125" style="1" bestFit="1" customWidth="1"/>
    <col min="2327" max="2327" width="7" style="1" customWidth="1"/>
    <col min="2328" max="2328" width="4.85546875" style="1" bestFit="1" customWidth="1"/>
    <col min="2329" max="2329" width="6" style="1" bestFit="1" customWidth="1"/>
    <col min="2330" max="2330" width="5.42578125" style="1" bestFit="1" customWidth="1"/>
    <col min="2331" max="2331" width="6.42578125" style="1" bestFit="1" customWidth="1"/>
    <col min="2332" max="2332" width="4.42578125" style="1" bestFit="1" customWidth="1"/>
    <col min="2333" max="2565" width="9.140625" style="1"/>
    <col min="2566" max="2566" width="29.85546875" style="1" bestFit="1" customWidth="1"/>
    <col min="2567" max="2567" width="5.28515625" style="1" bestFit="1" customWidth="1"/>
    <col min="2568" max="2568" width="9.140625" style="1"/>
    <col min="2569" max="2569" width="6.5703125" style="1" bestFit="1" customWidth="1"/>
    <col min="2570" max="2570" width="6.5703125" style="1" customWidth="1"/>
    <col min="2571" max="2572" width="7.42578125" style="1" bestFit="1" customWidth="1"/>
    <col min="2573" max="2573" width="5.42578125" style="1" bestFit="1" customWidth="1"/>
    <col min="2574" max="2574" width="7.42578125" style="1" bestFit="1" customWidth="1"/>
    <col min="2575" max="2575" width="5.42578125" style="1" bestFit="1" customWidth="1"/>
    <col min="2576" max="2576" width="7.42578125" style="1" bestFit="1" customWidth="1"/>
    <col min="2577" max="2577" width="6.42578125" style="1" bestFit="1" customWidth="1"/>
    <col min="2578" max="2579" width="5.42578125" style="1" bestFit="1" customWidth="1"/>
    <col min="2580" max="2580" width="7.42578125" style="1" bestFit="1" customWidth="1"/>
    <col min="2581" max="2582" width="5.42578125" style="1" bestFit="1" customWidth="1"/>
    <col min="2583" max="2583" width="7" style="1" customWidth="1"/>
    <col min="2584" max="2584" width="4.85546875" style="1" bestFit="1" customWidth="1"/>
    <col min="2585" max="2585" width="6" style="1" bestFit="1" customWidth="1"/>
    <col min="2586" max="2586" width="5.42578125" style="1" bestFit="1" customWidth="1"/>
    <col min="2587" max="2587" width="6.42578125" style="1" bestFit="1" customWidth="1"/>
    <col min="2588" max="2588" width="4.42578125" style="1" bestFit="1" customWidth="1"/>
    <col min="2589" max="2821" width="9.140625" style="1"/>
    <col min="2822" max="2822" width="29.85546875" style="1" bestFit="1" customWidth="1"/>
    <col min="2823" max="2823" width="5.28515625" style="1" bestFit="1" customWidth="1"/>
    <col min="2824" max="2824" width="9.140625" style="1"/>
    <col min="2825" max="2825" width="6.5703125" style="1" bestFit="1" customWidth="1"/>
    <col min="2826" max="2826" width="6.5703125" style="1" customWidth="1"/>
    <col min="2827" max="2828" width="7.42578125" style="1" bestFit="1" customWidth="1"/>
    <col min="2829" max="2829" width="5.42578125" style="1" bestFit="1" customWidth="1"/>
    <col min="2830" max="2830" width="7.42578125" style="1" bestFit="1" customWidth="1"/>
    <col min="2831" max="2831" width="5.42578125" style="1" bestFit="1" customWidth="1"/>
    <col min="2832" max="2832" width="7.42578125" style="1" bestFit="1" customWidth="1"/>
    <col min="2833" max="2833" width="6.42578125" style="1" bestFit="1" customWidth="1"/>
    <col min="2834" max="2835" width="5.42578125" style="1" bestFit="1" customWidth="1"/>
    <col min="2836" max="2836" width="7.42578125" style="1" bestFit="1" customWidth="1"/>
    <col min="2837" max="2838" width="5.42578125" style="1" bestFit="1" customWidth="1"/>
    <col min="2839" max="2839" width="7" style="1" customWidth="1"/>
    <col min="2840" max="2840" width="4.85546875" style="1" bestFit="1" customWidth="1"/>
    <col min="2841" max="2841" width="6" style="1" bestFit="1" customWidth="1"/>
    <col min="2842" max="2842" width="5.42578125" style="1" bestFit="1" customWidth="1"/>
    <col min="2843" max="2843" width="6.42578125" style="1" bestFit="1" customWidth="1"/>
    <col min="2844" max="2844" width="4.42578125" style="1" bestFit="1" customWidth="1"/>
    <col min="2845" max="3077" width="9.140625" style="1"/>
    <col min="3078" max="3078" width="29.85546875" style="1" bestFit="1" customWidth="1"/>
    <col min="3079" max="3079" width="5.28515625" style="1" bestFit="1" customWidth="1"/>
    <col min="3080" max="3080" width="9.140625" style="1"/>
    <col min="3081" max="3081" width="6.5703125" style="1" bestFit="1" customWidth="1"/>
    <col min="3082" max="3082" width="6.5703125" style="1" customWidth="1"/>
    <col min="3083" max="3084" width="7.42578125" style="1" bestFit="1" customWidth="1"/>
    <col min="3085" max="3085" width="5.42578125" style="1" bestFit="1" customWidth="1"/>
    <col min="3086" max="3086" width="7.42578125" style="1" bestFit="1" customWidth="1"/>
    <col min="3087" max="3087" width="5.42578125" style="1" bestFit="1" customWidth="1"/>
    <col min="3088" max="3088" width="7.42578125" style="1" bestFit="1" customWidth="1"/>
    <col min="3089" max="3089" width="6.42578125" style="1" bestFit="1" customWidth="1"/>
    <col min="3090" max="3091" width="5.42578125" style="1" bestFit="1" customWidth="1"/>
    <col min="3092" max="3092" width="7.42578125" style="1" bestFit="1" customWidth="1"/>
    <col min="3093" max="3094" width="5.42578125" style="1" bestFit="1" customWidth="1"/>
    <col min="3095" max="3095" width="7" style="1" customWidth="1"/>
    <col min="3096" max="3096" width="4.85546875" style="1" bestFit="1" customWidth="1"/>
    <col min="3097" max="3097" width="6" style="1" bestFit="1" customWidth="1"/>
    <col min="3098" max="3098" width="5.42578125" style="1" bestFit="1" customWidth="1"/>
    <col min="3099" max="3099" width="6.42578125" style="1" bestFit="1" customWidth="1"/>
    <col min="3100" max="3100" width="4.42578125" style="1" bestFit="1" customWidth="1"/>
    <col min="3101" max="3333" width="9.140625" style="1"/>
    <col min="3334" max="3334" width="29.85546875" style="1" bestFit="1" customWidth="1"/>
    <col min="3335" max="3335" width="5.28515625" style="1" bestFit="1" customWidth="1"/>
    <col min="3336" max="3336" width="9.140625" style="1"/>
    <col min="3337" max="3337" width="6.5703125" style="1" bestFit="1" customWidth="1"/>
    <col min="3338" max="3338" width="6.5703125" style="1" customWidth="1"/>
    <col min="3339" max="3340" width="7.42578125" style="1" bestFit="1" customWidth="1"/>
    <col min="3341" max="3341" width="5.42578125" style="1" bestFit="1" customWidth="1"/>
    <col min="3342" max="3342" width="7.42578125" style="1" bestFit="1" customWidth="1"/>
    <col min="3343" max="3343" width="5.42578125" style="1" bestFit="1" customWidth="1"/>
    <col min="3344" max="3344" width="7.42578125" style="1" bestFit="1" customWidth="1"/>
    <col min="3345" max="3345" width="6.42578125" style="1" bestFit="1" customWidth="1"/>
    <col min="3346" max="3347" width="5.42578125" style="1" bestFit="1" customWidth="1"/>
    <col min="3348" max="3348" width="7.42578125" style="1" bestFit="1" customWidth="1"/>
    <col min="3349" max="3350" width="5.42578125" style="1" bestFit="1" customWidth="1"/>
    <col min="3351" max="3351" width="7" style="1" customWidth="1"/>
    <col min="3352" max="3352" width="4.85546875" style="1" bestFit="1" customWidth="1"/>
    <col min="3353" max="3353" width="6" style="1" bestFit="1" customWidth="1"/>
    <col min="3354" max="3354" width="5.42578125" style="1" bestFit="1" customWidth="1"/>
    <col min="3355" max="3355" width="6.42578125" style="1" bestFit="1" customWidth="1"/>
    <col min="3356" max="3356" width="4.42578125" style="1" bestFit="1" customWidth="1"/>
    <col min="3357" max="3589" width="9.140625" style="1"/>
    <col min="3590" max="3590" width="29.85546875" style="1" bestFit="1" customWidth="1"/>
    <col min="3591" max="3591" width="5.28515625" style="1" bestFit="1" customWidth="1"/>
    <col min="3592" max="3592" width="9.140625" style="1"/>
    <col min="3593" max="3593" width="6.5703125" style="1" bestFit="1" customWidth="1"/>
    <col min="3594" max="3594" width="6.5703125" style="1" customWidth="1"/>
    <col min="3595" max="3596" width="7.42578125" style="1" bestFit="1" customWidth="1"/>
    <col min="3597" max="3597" width="5.42578125" style="1" bestFit="1" customWidth="1"/>
    <col min="3598" max="3598" width="7.42578125" style="1" bestFit="1" customWidth="1"/>
    <col min="3599" max="3599" width="5.42578125" style="1" bestFit="1" customWidth="1"/>
    <col min="3600" max="3600" width="7.42578125" style="1" bestFit="1" customWidth="1"/>
    <col min="3601" max="3601" width="6.42578125" style="1" bestFit="1" customWidth="1"/>
    <col min="3602" max="3603" width="5.42578125" style="1" bestFit="1" customWidth="1"/>
    <col min="3604" max="3604" width="7.42578125" style="1" bestFit="1" customWidth="1"/>
    <col min="3605" max="3606" width="5.42578125" style="1" bestFit="1" customWidth="1"/>
    <col min="3607" max="3607" width="7" style="1" customWidth="1"/>
    <col min="3608" max="3608" width="4.85546875" style="1" bestFit="1" customWidth="1"/>
    <col min="3609" max="3609" width="6" style="1" bestFit="1" customWidth="1"/>
    <col min="3610" max="3610" width="5.42578125" style="1" bestFit="1" customWidth="1"/>
    <col min="3611" max="3611" width="6.42578125" style="1" bestFit="1" customWidth="1"/>
    <col min="3612" max="3612" width="4.42578125" style="1" bestFit="1" customWidth="1"/>
    <col min="3613" max="3845" width="9.140625" style="1"/>
    <col min="3846" max="3846" width="29.85546875" style="1" bestFit="1" customWidth="1"/>
    <col min="3847" max="3847" width="5.28515625" style="1" bestFit="1" customWidth="1"/>
    <col min="3848" max="3848" width="9.140625" style="1"/>
    <col min="3849" max="3849" width="6.5703125" style="1" bestFit="1" customWidth="1"/>
    <col min="3850" max="3850" width="6.5703125" style="1" customWidth="1"/>
    <col min="3851" max="3852" width="7.42578125" style="1" bestFit="1" customWidth="1"/>
    <col min="3853" max="3853" width="5.42578125" style="1" bestFit="1" customWidth="1"/>
    <col min="3854" max="3854" width="7.42578125" style="1" bestFit="1" customWidth="1"/>
    <col min="3855" max="3855" width="5.42578125" style="1" bestFit="1" customWidth="1"/>
    <col min="3856" max="3856" width="7.42578125" style="1" bestFit="1" customWidth="1"/>
    <col min="3857" max="3857" width="6.42578125" style="1" bestFit="1" customWidth="1"/>
    <col min="3858" max="3859" width="5.42578125" style="1" bestFit="1" customWidth="1"/>
    <col min="3860" max="3860" width="7.42578125" style="1" bestFit="1" customWidth="1"/>
    <col min="3861" max="3862" width="5.42578125" style="1" bestFit="1" customWidth="1"/>
    <col min="3863" max="3863" width="7" style="1" customWidth="1"/>
    <col min="3864" max="3864" width="4.85546875" style="1" bestFit="1" customWidth="1"/>
    <col min="3865" max="3865" width="6" style="1" bestFit="1" customWidth="1"/>
    <col min="3866" max="3866" width="5.42578125" style="1" bestFit="1" customWidth="1"/>
    <col min="3867" max="3867" width="6.42578125" style="1" bestFit="1" customWidth="1"/>
    <col min="3868" max="3868" width="4.42578125" style="1" bestFit="1" customWidth="1"/>
    <col min="3869" max="4101" width="9.140625" style="1"/>
    <col min="4102" max="4102" width="29.85546875" style="1" bestFit="1" customWidth="1"/>
    <col min="4103" max="4103" width="5.28515625" style="1" bestFit="1" customWidth="1"/>
    <col min="4104" max="4104" width="9.140625" style="1"/>
    <col min="4105" max="4105" width="6.5703125" style="1" bestFit="1" customWidth="1"/>
    <col min="4106" max="4106" width="6.5703125" style="1" customWidth="1"/>
    <col min="4107" max="4108" width="7.42578125" style="1" bestFit="1" customWidth="1"/>
    <col min="4109" max="4109" width="5.42578125" style="1" bestFit="1" customWidth="1"/>
    <col min="4110" max="4110" width="7.42578125" style="1" bestFit="1" customWidth="1"/>
    <col min="4111" max="4111" width="5.42578125" style="1" bestFit="1" customWidth="1"/>
    <col min="4112" max="4112" width="7.42578125" style="1" bestFit="1" customWidth="1"/>
    <col min="4113" max="4113" width="6.42578125" style="1" bestFit="1" customWidth="1"/>
    <col min="4114" max="4115" width="5.42578125" style="1" bestFit="1" customWidth="1"/>
    <col min="4116" max="4116" width="7.42578125" style="1" bestFit="1" customWidth="1"/>
    <col min="4117" max="4118" width="5.42578125" style="1" bestFit="1" customWidth="1"/>
    <col min="4119" max="4119" width="7" style="1" customWidth="1"/>
    <col min="4120" max="4120" width="4.85546875" style="1" bestFit="1" customWidth="1"/>
    <col min="4121" max="4121" width="6" style="1" bestFit="1" customWidth="1"/>
    <col min="4122" max="4122" width="5.42578125" style="1" bestFit="1" customWidth="1"/>
    <col min="4123" max="4123" width="6.42578125" style="1" bestFit="1" customWidth="1"/>
    <col min="4124" max="4124" width="4.42578125" style="1" bestFit="1" customWidth="1"/>
    <col min="4125" max="4357" width="9.140625" style="1"/>
    <col min="4358" max="4358" width="29.85546875" style="1" bestFit="1" customWidth="1"/>
    <col min="4359" max="4359" width="5.28515625" style="1" bestFit="1" customWidth="1"/>
    <col min="4360" max="4360" width="9.140625" style="1"/>
    <col min="4361" max="4361" width="6.5703125" style="1" bestFit="1" customWidth="1"/>
    <col min="4362" max="4362" width="6.5703125" style="1" customWidth="1"/>
    <col min="4363" max="4364" width="7.42578125" style="1" bestFit="1" customWidth="1"/>
    <col min="4365" max="4365" width="5.42578125" style="1" bestFit="1" customWidth="1"/>
    <col min="4366" max="4366" width="7.42578125" style="1" bestFit="1" customWidth="1"/>
    <col min="4367" max="4367" width="5.42578125" style="1" bestFit="1" customWidth="1"/>
    <col min="4368" max="4368" width="7.42578125" style="1" bestFit="1" customWidth="1"/>
    <col min="4369" max="4369" width="6.42578125" style="1" bestFit="1" customWidth="1"/>
    <col min="4370" max="4371" width="5.42578125" style="1" bestFit="1" customWidth="1"/>
    <col min="4372" max="4372" width="7.42578125" style="1" bestFit="1" customWidth="1"/>
    <col min="4373" max="4374" width="5.42578125" style="1" bestFit="1" customWidth="1"/>
    <col min="4375" max="4375" width="7" style="1" customWidth="1"/>
    <col min="4376" max="4376" width="4.85546875" style="1" bestFit="1" customWidth="1"/>
    <col min="4377" max="4377" width="6" style="1" bestFit="1" customWidth="1"/>
    <col min="4378" max="4378" width="5.42578125" style="1" bestFit="1" customWidth="1"/>
    <col min="4379" max="4379" width="6.42578125" style="1" bestFit="1" customWidth="1"/>
    <col min="4380" max="4380" width="4.42578125" style="1" bestFit="1" customWidth="1"/>
    <col min="4381" max="4613" width="9.140625" style="1"/>
    <col min="4614" max="4614" width="29.85546875" style="1" bestFit="1" customWidth="1"/>
    <col min="4615" max="4615" width="5.28515625" style="1" bestFit="1" customWidth="1"/>
    <col min="4616" max="4616" width="9.140625" style="1"/>
    <col min="4617" max="4617" width="6.5703125" style="1" bestFit="1" customWidth="1"/>
    <col min="4618" max="4618" width="6.5703125" style="1" customWidth="1"/>
    <col min="4619" max="4620" width="7.42578125" style="1" bestFit="1" customWidth="1"/>
    <col min="4621" max="4621" width="5.42578125" style="1" bestFit="1" customWidth="1"/>
    <col min="4622" max="4622" width="7.42578125" style="1" bestFit="1" customWidth="1"/>
    <col min="4623" max="4623" width="5.42578125" style="1" bestFit="1" customWidth="1"/>
    <col min="4624" max="4624" width="7.42578125" style="1" bestFit="1" customWidth="1"/>
    <col min="4625" max="4625" width="6.42578125" style="1" bestFit="1" customWidth="1"/>
    <col min="4626" max="4627" width="5.42578125" style="1" bestFit="1" customWidth="1"/>
    <col min="4628" max="4628" width="7.42578125" style="1" bestFit="1" customWidth="1"/>
    <col min="4629" max="4630" width="5.42578125" style="1" bestFit="1" customWidth="1"/>
    <col min="4631" max="4631" width="7" style="1" customWidth="1"/>
    <col min="4632" max="4632" width="4.85546875" style="1" bestFit="1" customWidth="1"/>
    <col min="4633" max="4633" width="6" style="1" bestFit="1" customWidth="1"/>
    <col min="4634" max="4634" width="5.42578125" style="1" bestFit="1" customWidth="1"/>
    <col min="4635" max="4635" width="6.42578125" style="1" bestFit="1" customWidth="1"/>
    <col min="4636" max="4636" width="4.42578125" style="1" bestFit="1" customWidth="1"/>
    <col min="4637" max="4869" width="9.140625" style="1"/>
    <col min="4870" max="4870" width="29.85546875" style="1" bestFit="1" customWidth="1"/>
    <col min="4871" max="4871" width="5.28515625" style="1" bestFit="1" customWidth="1"/>
    <col min="4872" max="4872" width="9.140625" style="1"/>
    <col min="4873" max="4873" width="6.5703125" style="1" bestFit="1" customWidth="1"/>
    <col min="4874" max="4874" width="6.5703125" style="1" customWidth="1"/>
    <col min="4875" max="4876" width="7.42578125" style="1" bestFit="1" customWidth="1"/>
    <col min="4877" max="4877" width="5.42578125" style="1" bestFit="1" customWidth="1"/>
    <col min="4878" max="4878" width="7.42578125" style="1" bestFit="1" customWidth="1"/>
    <col min="4879" max="4879" width="5.42578125" style="1" bestFit="1" customWidth="1"/>
    <col min="4880" max="4880" width="7.42578125" style="1" bestFit="1" customWidth="1"/>
    <col min="4881" max="4881" width="6.42578125" style="1" bestFit="1" customWidth="1"/>
    <col min="4882" max="4883" width="5.42578125" style="1" bestFit="1" customWidth="1"/>
    <col min="4884" max="4884" width="7.42578125" style="1" bestFit="1" customWidth="1"/>
    <col min="4885" max="4886" width="5.42578125" style="1" bestFit="1" customWidth="1"/>
    <col min="4887" max="4887" width="7" style="1" customWidth="1"/>
    <col min="4888" max="4888" width="4.85546875" style="1" bestFit="1" customWidth="1"/>
    <col min="4889" max="4889" width="6" style="1" bestFit="1" customWidth="1"/>
    <col min="4890" max="4890" width="5.42578125" style="1" bestFit="1" customWidth="1"/>
    <col min="4891" max="4891" width="6.42578125" style="1" bestFit="1" customWidth="1"/>
    <col min="4892" max="4892" width="4.42578125" style="1" bestFit="1" customWidth="1"/>
    <col min="4893" max="5125" width="9.140625" style="1"/>
    <col min="5126" max="5126" width="29.85546875" style="1" bestFit="1" customWidth="1"/>
    <col min="5127" max="5127" width="5.28515625" style="1" bestFit="1" customWidth="1"/>
    <col min="5128" max="5128" width="9.140625" style="1"/>
    <col min="5129" max="5129" width="6.5703125" style="1" bestFit="1" customWidth="1"/>
    <col min="5130" max="5130" width="6.5703125" style="1" customWidth="1"/>
    <col min="5131" max="5132" width="7.42578125" style="1" bestFit="1" customWidth="1"/>
    <col min="5133" max="5133" width="5.42578125" style="1" bestFit="1" customWidth="1"/>
    <col min="5134" max="5134" width="7.42578125" style="1" bestFit="1" customWidth="1"/>
    <col min="5135" max="5135" width="5.42578125" style="1" bestFit="1" customWidth="1"/>
    <col min="5136" max="5136" width="7.42578125" style="1" bestFit="1" customWidth="1"/>
    <col min="5137" max="5137" width="6.42578125" style="1" bestFit="1" customWidth="1"/>
    <col min="5138" max="5139" width="5.42578125" style="1" bestFit="1" customWidth="1"/>
    <col min="5140" max="5140" width="7.42578125" style="1" bestFit="1" customWidth="1"/>
    <col min="5141" max="5142" width="5.42578125" style="1" bestFit="1" customWidth="1"/>
    <col min="5143" max="5143" width="7" style="1" customWidth="1"/>
    <col min="5144" max="5144" width="4.85546875" style="1" bestFit="1" customWidth="1"/>
    <col min="5145" max="5145" width="6" style="1" bestFit="1" customWidth="1"/>
    <col min="5146" max="5146" width="5.42578125" style="1" bestFit="1" customWidth="1"/>
    <col min="5147" max="5147" width="6.42578125" style="1" bestFit="1" customWidth="1"/>
    <col min="5148" max="5148" width="4.42578125" style="1" bestFit="1" customWidth="1"/>
    <col min="5149" max="5381" width="9.140625" style="1"/>
    <col min="5382" max="5382" width="29.85546875" style="1" bestFit="1" customWidth="1"/>
    <col min="5383" max="5383" width="5.28515625" style="1" bestFit="1" customWidth="1"/>
    <col min="5384" max="5384" width="9.140625" style="1"/>
    <col min="5385" max="5385" width="6.5703125" style="1" bestFit="1" customWidth="1"/>
    <col min="5386" max="5386" width="6.5703125" style="1" customWidth="1"/>
    <col min="5387" max="5388" width="7.42578125" style="1" bestFit="1" customWidth="1"/>
    <col min="5389" max="5389" width="5.42578125" style="1" bestFit="1" customWidth="1"/>
    <col min="5390" max="5390" width="7.42578125" style="1" bestFit="1" customWidth="1"/>
    <col min="5391" max="5391" width="5.42578125" style="1" bestFit="1" customWidth="1"/>
    <col min="5392" max="5392" width="7.42578125" style="1" bestFit="1" customWidth="1"/>
    <col min="5393" max="5393" width="6.42578125" style="1" bestFit="1" customWidth="1"/>
    <col min="5394" max="5395" width="5.42578125" style="1" bestFit="1" customWidth="1"/>
    <col min="5396" max="5396" width="7.42578125" style="1" bestFit="1" customWidth="1"/>
    <col min="5397" max="5398" width="5.42578125" style="1" bestFit="1" customWidth="1"/>
    <col min="5399" max="5399" width="7" style="1" customWidth="1"/>
    <col min="5400" max="5400" width="4.85546875" style="1" bestFit="1" customWidth="1"/>
    <col min="5401" max="5401" width="6" style="1" bestFit="1" customWidth="1"/>
    <col min="5402" max="5402" width="5.42578125" style="1" bestFit="1" customWidth="1"/>
    <col min="5403" max="5403" width="6.42578125" style="1" bestFit="1" customWidth="1"/>
    <col min="5404" max="5404" width="4.42578125" style="1" bestFit="1" customWidth="1"/>
    <col min="5405" max="5637" width="9.140625" style="1"/>
    <col min="5638" max="5638" width="29.85546875" style="1" bestFit="1" customWidth="1"/>
    <col min="5639" max="5639" width="5.28515625" style="1" bestFit="1" customWidth="1"/>
    <col min="5640" max="5640" width="9.140625" style="1"/>
    <col min="5641" max="5641" width="6.5703125" style="1" bestFit="1" customWidth="1"/>
    <col min="5642" max="5642" width="6.5703125" style="1" customWidth="1"/>
    <col min="5643" max="5644" width="7.42578125" style="1" bestFit="1" customWidth="1"/>
    <col min="5645" max="5645" width="5.42578125" style="1" bestFit="1" customWidth="1"/>
    <col min="5646" max="5646" width="7.42578125" style="1" bestFit="1" customWidth="1"/>
    <col min="5647" max="5647" width="5.42578125" style="1" bestFit="1" customWidth="1"/>
    <col min="5648" max="5648" width="7.42578125" style="1" bestFit="1" customWidth="1"/>
    <col min="5649" max="5649" width="6.42578125" style="1" bestFit="1" customWidth="1"/>
    <col min="5650" max="5651" width="5.42578125" style="1" bestFit="1" customWidth="1"/>
    <col min="5652" max="5652" width="7.42578125" style="1" bestFit="1" customWidth="1"/>
    <col min="5653" max="5654" width="5.42578125" style="1" bestFit="1" customWidth="1"/>
    <col min="5655" max="5655" width="7" style="1" customWidth="1"/>
    <col min="5656" max="5656" width="4.85546875" style="1" bestFit="1" customWidth="1"/>
    <col min="5657" max="5657" width="6" style="1" bestFit="1" customWidth="1"/>
    <col min="5658" max="5658" width="5.42578125" style="1" bestFit="1" customWidth="1"/>
    <col min="5659" max="5659" width="6.42578125" style="1" bestFit="1" customWidth="1"/>
    <col min="5660" max="5660" width="4.42578125" style="1" bestFit="1" customWidth="1"/>
    <col min="5661" max="5893" width="9.140625" style="1"/>
    <col min="5894" max="5894" width="29.85546875" style="1" bestFit="1" customWidth="1"/>
    <col min="5895" max="5895" width="5.28515625" style="1" bestFit="1" customWidth="1"/>
    <col min="5896" max="5896" width="9.140625" style="1"/>
    <col min="5897" max="5897" width="6.5703125" style="1" bestFit="1" customWidth="1"/>
    <col min="5898" max="5898" width="6.5703125" style="1" customWidth="1"/>
    <col min="5899" max="5900" width="7.42578125" style="1" bestFit="1" customWidth="1"/>
    <col min="5901" max="5901" width="5.42578125" style="1" bestFit="1" customWidth="1"/>
    <col min="5902" max="5902" width="7.42578125" style="1" bestFit="1" customWidth="1"/>
    <col min="5903" max="5903" width="5.42578125" style="1" bestFit="1" customWidth="1"/>
    <col min="5904" max="5904" width="7.42578125" style="1" bestFit="1" customWidth="1"/>
    <col min="5905" max="5905" width="6.42578125" style="1" bestFit="1" customWidth="1"/>
    <col min="5906" max="5907" width="5.42578125" style="1" bestFit="1" customWidth="1"/>
    <col min="5908" max="5908" width="7.42578125" style="1" bestFit="1" customWidth="1"/>
    <col min="5909" max="5910" width="5.42578125" style="1" bestFit="1" customWidth="1"/>
    <col min="5911" max="5911" width="7" style="1" customWidth="1"/>
    <col min="5912" max="5912" width="4.85546875" style="1" bestFit="1" customWidth="1"/>
    <col min="5913" max="5913" width="6" style="1" bestFit="1" customWidth="1"/>
    <col min="5914" max="5914" width="5.42578125" style="1" bestFit="1" customWidth="1"/>
    <col min="5915" max="5915" width="6.42578125" style="1" bestFit="1" customWidth="1"/>
    <col min="5916" max="5916" width="4.42578125" style="1" bestFit="1" customWidth="1"/>
    <col min="5917" max="6149" width="9.140625" style="1"/>
    <col min="6150" max="6150" width="29.85546875" style="1" bestFit="1" customWidth="1"/>
    <col min="6151" max="6151" width="5.28515625" style="1" bestFit="1" customWidth="1"/>
    <col min="6152" max="6152" width="9.140625" style="1"/>
    <col min="6153" max="6153" width="6.5703125" style="1" bestFit="1" customWidth="1"/>
    <col min="6154" max="6154" width="6.5703125" style="1" customWidth="1"/>
    <col min="6155" max="6156" width="7.42578125" style="1" bestFit="1" customWidth="1"/>
    <col min="6157" max="6157" width="5.42578125" style="1" bestFit="1" customWidth="1"/>
    <col min="6158" max="6158" width="7.42578125" style="1" bestFit="1" customWidth="1"/>
    <col min="6159" max="6159" width="5.42578125" style="1" bestFit="1" customWidth="1"/>
    <col min="6160" max="6160" width="7.42578125" style="1" bestFit="1" customWidth="1"/>
    <col min="6161" max="6161" width="6.42578125" style="1" bestFit="1" customWidth="1"/>
    <col min="6162" max="6163" width="5.42578125" style="1" bestFit="1" customWidth="1"/>
    <col min="6164" max="6164" width="7.42578125" style="1" bestFit="1" customWidth="1"/>
    <col min="6165" max="6166" width="5.42578125" style="1" bestFit="1" customWidth="1"/>
    <col min="6167" max="6167" width="7" style="1" customWidth="1"/>
    <col min="6168" max="6168" width="4.85546875" style="1" bestFit="1" customWidth="1"/>
    <col min="6169" max="6169" width="6" style="1" bestFit="1" customWidth="1"/>
    <col min="6170" max="6170" width="5.42578125" style="1" bestFit="1" customWidth="1"/>
    <col min="6171" max="6171" width="6.42578125" style="1" bestFit="1" customWidth="1"/>
    <col min="6172" max="6172" width="4.42578125" style="1" bestFit="1" customWidth="1"/>
    <col min="6173" max="6405" width="9.140625" style="1"/>
    <col min="6406" max="6406" width="29.85546875" style="1" bestFit="1" customWidth="1"/>
    <col min="6407" max="6407" width="5.28515625" style="1" bestFit="1" customWidth="1"/>
    <col min="6408" max="6408" width="9.140625" style="1"/>
    <col min="6409" max="6409" width="6.5703125" style="1" bestFit="1" customWidth="1"/>
    <col min="6410" max="6410" width="6.5703125" style="1" customWidth="1"/>
    <col min="6411" max="6412" width="7.42578125" style="1" bestFit="1" customWidth="1"/>
    <col min="6413" max="6413" width="5.42578125" style="1" bestFit="1" customWidth="1"/>
    <col min="6414" max="6414" width="7.42578125" style="1" bestFit="1" customWidth="1"/>
    <col min="6415" max="6415" width="5.42578125" style="1" bestFit="1" customWidth="1"/>
    <col min="6416" max="6416" width="7.42578125" style="1" bestFit="1" customWidth="1"/>
    <col min="6417" max="6417" width="6.42578125" style="1" bestFit="1" customWidth="1"/>
    <col min="6418" max="6419" width="5.42578125" style="1" bestFit="1" customWidth="1"/>
    <col min="6420" max="6420" width="7.42578125" style="1" bestFit="1" customWidth="1"/>
    <col min="6421" max="6422" width="5.42578125" style="1" bestFit="1" customWidth="1"/>
    <col min="6423" max="6423" width="7" style="1" customWidth="1"/>
    <col min="6424" max="6424" width="4.85546875" style="1" bestFit="1" customWidth="1"/>
    <col min="6425" max="6425" width="6" style="1" bestFit="1" customWidth="1"/>
    <col min="6426" max="6426" width="5.42578125" style="1" bestFit="1" customWidth="1"/>
    <col min="6427" max="6427" width="6.42578125" style="1" bestFit="1" customWidth="1"/>
    <col min="6428" max="6428" width="4.42578125" style="1" bestFit="1" customWidth="1"/>
    <col min="6429" max="6661" width="9.140625" style="1"/>
    <col min="6662" max="6662" width="29.85546875" style="1" bestFit="1" customWidth="1"/>
    <col min="6663" max="6663" width="5.28515625" style="1" bestFit="1" customWidth="1"/>
    <col min="6664" max="6664" width="9.140625" style="1"/>
    <col min="6665" max="6665" width="6.5703125" style="1" bestFit="1" customWidth="1"/>
    <col min="6666" max="6666" width="6.5703125" style="1" customWidth="1"/>
    <col min="6667" max="6668" width="7.42578125" style="1" bestFit="1" customWidth="1"/>
    <col min="6669" max="6669" width="5.42578125" style="1" bestFit="1" customWidth="1"/>
    <col min="6670" max="6670" width="7.42578125" style="1" bestFit="1" customWidth="1"/>
    <col min="6671" max="6671" width="5.42578125" style="1" bestFit="1" customWidth="1"/>
    <col min="6672" max="6672" width="7.42578125" style="1" bestFit="1" customWidth="1"/>
    <col min="6673" max="6673" width="6.42578125" style="1" bestFit="1" customWidth="1"/>
    <col min="6674" max="6675" width="5.42578125" style="1" bestFit="1" customWidth="1"/>
    <col min="6676" max="6676" width="7.42578125" style="1" bestFit="1" customWidth="1"/>
    <col min="6677" max="6678" width="5.42578125" style="1" bestFit="1" customWidth="1"/>
    <col min="6679" max="6679" width="7" style="1" customWidth="1"/>
    <col min="6680" max="6680" width="4.85546875" style="1" bestFit="1" customWidth="1"/>
    <col min="6681" max="6681" width="6" style="1" bestFit="1" customWidth="1"/>
    <col min="6682" max="6682" width="5.42578125" style="1" bestFit="1" customWidth="1"/>
    <col min="6683" max="6683" width="6.42578125" style="1" bestFit="1" customWidth="1"/>
    <col min="6684" max="6684" width="4.42578125" style="1" bestFit="1" customWidth="1"/>
    <col min="6685" max="6917" width="9.140625" style="1"/>
    <col min="6918" max="6918" width="29.85546875" style="1" bestFit="1" customWidth="1"/>
    <col min="6919" max="6919" width="5.28515625" style="1" bestFit="1" customWidth="1"/>
    <col min="6920" max="6920" width="9.140625" style="1"/>
    <col min="6921" max="6921" width="6.5703125" style="1" bestFit="1" customWidth="1"/>
    <col min="6922" max="6922" width="6.5703125" style="1" customWidth="1"/>
    <col min="6923" max="6924" width="7.42578125" style="1" bestFit="1" customWidth="1"/>
    <col min="6925" max="6925" width="5.42578125" style="1" bestFit="1" customWidth="1"/>
    <col min="6926" max="6926" width="7.42578125" style="1" bestFit="1" customWidth="1"/>
    <col min="6927" max="6927" width="5.42578125" style="1" bestFit="1" customWidth="1"/>
    <col min="6928" max="6928" width="7.42578125" style="1" bestFit="1" customWidth="1"/>
    <col min="6929" max="6929" width="6.42578125" style="1" bestFit="1" customWidth="1"/>
    <col min="6930" max="6931" width="5.42578125" style="1" bestFit="1" customWidth="1"/>
    <col min="6932" max="6932" width="7.42578125" style="1" bestFit="1" customWidth="1"/>
    <col min="6933" max="6934" width="5.42578125" style="1" bestFit="1" customWidth="1"/>
    <col min="6935" max="6935" width="7" style="1" customWidth="1"/>
    <col min="6936" max="6936" width="4.85546875" style="1" bestFit="1" customWidth="1"/>
    <col min="6937" max="6937" width="6" style="1" bestFit="1" customWidth="1"/>
    <col min="6938" max="6938" width="5.42578125" style="1" bestFit="1" customWidth="1"/>
    <col min="6939" max="6939" width="6.42578125" style="1" bestFit="1" customWidth="1"/>
    <col min="6940" max="6940" width="4.42578125" style="1" bestFit="1" customWidth="1"/>
    <col min="6941" max="7173" width="9.140625" style="1"/>
    <col min="7174" max="7174" width="29.85546875" style="1" bestFit="1" customWidth="1"/>
    <col min="7175" max="7175" width="5.28515625" style="1" bestFit="1" customWidth="1"/>
    <col min="7176" max="7176" width="9.140625" style="1"/>
    <col min="7177" max="7177" width="6.5703125" style="1" bestFit="1" customWidth="1"/>
    <col min="7178" max="7178" width="6.5703125" style="1" customWidth="1"/>
    <col min="7179" max="7180" width="7.42578125" style="1" bestFit="1" customWidth="1"/>
    <col min="7181" max="7181" width="5.42578125" style="1" bestFit="1" customWidth="1"/>
    <col min="7182" max="7182" width="7.42578125" style="1" bestFit="1" customWidth="1"/>
    <col min="7183" max="7183" width="5.42578125" style="1" bestFit="1" customWidth="1"/>
    <col min="7184" max="7184" width="7.42578125" style="1" bestFit="1" customWidth="1"/>
    <col min="7185" max="7185" width="6.42578125" style="1" bestFit="1" customWidth="1"/>
    <col min="7186" max="7187" width="5.42578125" style="1" bestFit="1" customWidth="1"/>
    <col min="7188" max="7188" width="7.42578125" style="1" bestFit="1" customWidth="1"/>
    <col min="7189" max="7190" width="5.42578125" style="1" bestFit="1" customWidth="1"/>
    <col min="7191" max="7191" width="7" style="1" customWidth="1"/>
    <col min="7192" max="7192" width="4.85546875" style="1" bestFit="1" customWidth="1"/>
    <col min="7193" max="7193" width="6" style="1" bestFit="1" customWidth="1"/>
    <col min="7194" max="7194" width="5.42578125" style="1" bestFit="1" customWidth="1"/>
    <col min="7195" max="7195" width="6.42578125" style="1" bestFit="1" customWidth="1"/>
    <col min="7196" max="7196" width="4.42578125" style="1" bestFit="1" customWidth="1"/>
    <col min="7197" max="7429" width="9.140625" style="1"/>
    <col min="7430" max="7430" width="29.85546875" style="1" bestFit="1" customWidth="1"/>
    <col min="7431" max="7431" width="5.28515625" style="1" bestFit="1" customWidth="1"/>
    <col min="7432" max="7432" width="9.140625" style="1"/>
    <col min="7433" max="7433" width="6.5703125" style="1" bestFit="1" customWidth="1"/>
    <col min="7434" max="7434" width="6.5703125" style="1" customWidth="1"/>
    <col min="7435" max="7436" width="7.42578125" style="1" bestFit="1" customWidth="1"/>
    <col min="7437" max="7437" width="5.42578125" style="1" bestFit="1" customWidth="1"/>
    <col min="7438" max="7438" width="7.42578125" style="1" bestFit="1" customWidth="1"/>
    <col min="7439" max="7439" width="5.42578125" style="1" bestFit="1" customWidth="1"/>
    <col min="7440" max="7440" width="7.42578125" style="1" bestFit="1" customWidth="1"/>
    <col min="7441" max="7441" width="6.42578125" style="1" bestFit="1" customWidth="1"/>
    <col min="7442" max="7443" width="5.42578125" style="1" bestFit="1" customWidth="1"/>
    <col min="7444" max="7444" width="7.42578125" style="1" bestFit="1" customWidth="1"/>
    <col min="7445" max="7446" width="5.42578125" style="1" bestFit="1" customWidth="1"/>
    <col min="7447" max="7447" width="7" style="1" customWidth="1"/>
    <col min="7448" max="7448" width="4.85546875" style="1" bestFit="1" customWidth="1"/>
    <col min="7449" max="7449" width="6" style="1" bestFit="1" customWidth="1"/>
    <col min="7450" max="7450" width="5.42578125" style="1" bestFit="1" customWidth="1"/>
    <col min="7451" max="7451" width="6.42578125" style="1" bestFit="1" customWidth="1"/>
    <col min="7452" max="7452" width="4.42578125" style="1" bestFit="1" customWidth="1"/>
    <col min="7453" max="7685" width="9.140625" style="1"/>
    <col min="7686" max="7686" width="29.85546875" style="1" bestFit="1" customWidth="1"/>
    <col min="7687" max="7687" width="5.28515625" style="1" bestFit="1" customWidth="1"/>
    <col min="7688" max="7688" width="9.140625" style="1"/>
    <col min="7689" max="7689" width="6.5703125" style="1" bestFit="1" customWidth="1"/>
    <col min="7690" max="7690" width="6.5703125" style="1" customWidth="1"/>
    <col min="7691" max="7692" width="7.42578125" style="1" bestFit="1" customWidth="1"/>
    <col min="7693" max="7693" width="5.42578125" style="1" bestFit="1" customWidth="1"/>
    <col min="7694" max="7694" width="7.42578125" style="1" bestFit="1" customWidth="1"/>
    <col min="7695" max="7695" width="5.42578125" style="1" bestFit="1" customWidth="1"/>
    <col min="7696" max="7696" width="7.42578125" style="1" bestFit="1" customWidth="1"/>
    <col min="7697" max="7697" width="6.42578125" style="1" bestFit="1" customWidth="1"/>
    <col min="7698" max="7699" width="5.42578125" style="1" bestFit="1" customWidth="1"/>
    <col min="7700" max="7700" width="7.42578125" style="1" bestFit="1" customWidth="1"/>
    <col min="7701" max="7702" width="5.42578125" style="1" bestFit="1" customWidth="1"/>
    <col min="7703" max="7703" width="7" style="1" customWidth="1"/>
    <col min="7704" max="7704" width="4.85546875" style="1" bestFit="1" customWidth="1"/>
    <col min="7705" max="7705" width="6" style="1" bestFit="1" customWidth="1"/>
    <col min="7706" max="7706" width="5.42578125" style="1" bestFit="1" customWidth="1"/>
    <col min="7707" max="7707" width="6.42578125" style="1" bestFit="1" customWidth="1"/>
    <col min="7708" max="7708" width="4.42578125" style="1" bestFit="1" customWidth="1"/>
    <col min="7709" max="7941" width="9.140625" style="1"/>
    <col min="7942" max="7942" width="29.85546875" style="1" bestFit="1" customWidth="1"/>
    <col min="7943" max="7943" width="5.28515625" style="1" bestFit="1" customWidth="1"/>
    <col min="7944" max="7944" width="9.140625" style="1"/>
    <col min="7945" max="7945" width="6.5703125" style="1" bestFit="1" customWidth="1"/>
    <col min="7946" max="7946" width="6.5703125" style="1" customWidth="1"/>
    <col min="7947" max="7948" width="7.42578125" style="1" bestFit="1" customWidth="1"/>
    <col min="7949" max="7949" width="5.42578125" style="1" bestFit="1" customWidth="1"/>
    <col min="7950" max="7950" width="7.42578125" style="1" bestFit="1" customWidth="1"/>
    <col min="7951" max="7951" width="5.42578125" style="1" bestFit="1" customWidth="1"/>
    <col min="7952" max="7952" width="7.42578125" style="1" bestFit="1" customWidth="1"/>
    <col min="7953" max="7953" width="6.42578125" style="1" bestFit="1" customWidth="1"/>
    <col min="7954" max="7955" width="5.42578125" style="1" bestFit="1" customWidth="1"/>
    <col min="7956" max="7956" width="7.42578125" style="1" bestFit="1" customWidth="1"/>
    <col min="7957" max="7958" width="5.42578125" style="1" bestFit="1" customWidth="1"/>
    <col min="7959" max="7959" width="7" style="1" customWidth="1"/>
    <col min="7960" max="7960" width="4.85546875" style="1" bestFit="1" customWidth="1"/>
    <col min="7961" max="7961" width="6" style="1" bestFit="1" customWidth="1"/>
    <col min="7962" max="7962" width="5.42578125" style="1" bestFit="1" customWidth="1"/>
    <col min="7963" max="7963" width="6.42578125" style="1" bestFit="1" customWidth="1"/>
    <col min="7964" max="7964" width="4.42578125" style="1" bestFit="1" customWidth="1"/>
    <col min="7965" max="8197" width="9.140625" style="1"/>
    <col min="8198" max="8198" width="29.85546875" style="1" bestFit="1" customWidth="1"/>
    <col min="8199" max="8199" width="5.28515625" style="1" bestFit="1" customWidth="1"/>
    <col min="8200" max="8200" width="9.140625" style="1"/>
    <col min="8201" max="8201" width="6.5703125" style="1" bestFit="1" customWidth="1"/>
    <col min="8202" max="8202" width="6.5703125" style="1" customWidth="1"/>
    <col min="8203" max="8204" width="7.42578125" style="1" bestFit="1" customWidth="1"/>
    <col min="8205" max="8205" width="5.42578125" style="1" bestFit="1" customWidth="1"/>
    <col min="8206" max="8206" width="7.42578125" style="1" bestFit="1" customWidth="1"/>
    <col min="8207" max="8207" width="5.42578125" style="1" bestFit="1" customWidth="1"/>
    <col min="8208" max="8208" width="7.42578125" style="1" bestFit="1" customWidth="1"/>
    <col min="8209" max="8209" width="6.42578125" style="1" bestFit="1" customWidth="1"/>
    <col min="8210" max="8211" width="5.42578125" style="1" bestFit="1" customWidth="1"/>
    <col min="8212" max="8212" width="7.42578125" style="1" bestFit="1" customWidth="1"/>
    <col min="8213" max="8214" width="5.42578125" style="1" bestFit="1" customWidth="1"/>
    <col min="8215" max="8215" width="7" style="1" customWidth="1"/>
    <col min="8216" max="8216" width="4.85546875" style="1" bestFit="1" customWidth="1"/>
    <col min="8217" max="8217" width="6" style="1" bestFit="1" customWidth="1"/>
    <col min="8218" max="8218" width="5.42578125" style="1" bestFit="1" customWidth="1"/>
    <col min="8219" max="8219" width="6.42578125" style="1" bestFit="1" customWidth="1"/>
    <col min="8220" max="8220" width="4.42578125" style="1" bestFit="1" customWidth="1"/>
    <col min="8221" max="8453" width="9.140625" style="1"/>
    <col min="8454" max="8454" width="29.85546875" style="1" bestFit="1" customWidth="1"/>
    <col min="8455" max="8455" width="5.28515625" style="1" bestFit="1" customWidth="1"/>
    <col min="8456" max="8456" width="9.140625" style="1"/>
    <col min="8457" max="8457" width="6.5703125" style="1" bestFit="1" customWidth="1"/>
    <col min="8458" max="8458" width="6.5703125" style="1" customWidth="1"/>
    <col min="8459" max="8460" width="7.42578125" style="1" bestFit="1" customWidth="1"/>
    <col min="8461" max="8461" width="5.42578125" style="1" bestFit="1" customWidth="1"/>
    <col min="8462" max="8462" width="7.42578125" style="1" bestFit="1" customWidth="1"/>
    <col min="8463" max="8463" width="5.42578125" style="1" bestFit="1" customWidth="1"/>
    <col min="8464" max="8464" width="7.42578125" style="1" bestFit="1" customWidth="1"/>
    <col min="8465" max="8465" width="6.42578125" style="1" bestFit="1" customWidth="1"/>
    <col min="8466" max="8467" width="5.42578125" style="1" bestFit="1" customWidth="1"/>
    <col min="8468" max="8468" width="7.42578125" style="1" bestFit="1" customWidth="1"/>
    <col min="8469" max="8470" width="5.42578125" style="1" bestFit="1" customWidth="1"/>
    <col min="8471" max="8471" width="7" style="1" customWidth="1"/>
    <col min="8472" max="8472" width="4.85546875" style="1" bestFit="1" customWidth="1"/>
    <col min="8473" max="8473" width="6" style="1" bestFit="1" customWidth="1"/>
    <col min="8474" max="8474" width="5.42578125" style="1" bestFit="1" customWidth="1"/>
    <col min="8475" max="8475" width="6.42578125" style="1" bestFit="1" customWidth="1"/>
    <col min="8476" max="8476" width="4.42578125" style="1" bestFit="1" customWidth="1"/>
    <col min="8477" max="8709" width="9.140625" style="1"/>
    <col min="8710" max="8710" width="29.85546875" style="1" bestFit="1" customWidth="1"/>
    <col min="8711" max="8711" width="5.28515625" style="1" bestFit="1" customWidth="1"/>
    <col min="8712" max="8712" width="9.140625" style="1"/>
    <col min="8713" max="8713" width="6.5703125" style="1" bestFit="1" customWidth="1"/>
    <col min="8714" max="8714" width="6.5703125" style="1" customWidth="1"/>
    <col min="8715" max="8716" width="7.42578125" style="1" bestFit="1" customWidth="1"/>
    <col min="8717" max="8717" width="5.42578125" style="1" bestFit="1" customWidth="1"/>
    <col min="8718" max="8718" width="7.42578125" style="1" bestFit="1" customWidth="1"/>
    <col min="8719" max="8719" width="5.42578125" style="1" bestFit="1" customWidth="1"/>
    <col min="8720" max="8720" width="7.42578125" style="1" bestFit="1" customWidth="1"/>
    <col min="8721" max="8721" width="6.42578125" style="1" bestFit="1" customWidth="1"/>
    <col min="8722" max="8723" width="5.42578125" style="1" bestFit="1" customWidth="1"/>
    <col min="8724" max="8724" width="7.42578125" style="1" bestFit="1" customWidth="1"/>
    <col min="8725" max="8726" width="5.42578125" style="1" bestFit="1" customWidth="1"/>
    <col min="8727" max="8727" width="7" style="1" customWidth="1"/>
    <col min="8728" max="8728" width="4.85546875" style="1" bestFit="1" customWidth="1"/>
    <col min="8729" max="8729" width="6" style="1" bestFit="1" customWidth="1"/>
    <col min="8730" max="8730" width="5.42578125" style="1" bestFit="1" customWidth="1"/>
    <col min="8731" max="8731" width="6.42578125" style="1" bestFit="1" customWidth="1"/>
    <col min="8732" max="8732" width="4.42578125" style="1" bestFit="1" customWidth="1"/>
    <col min="8733" max="8965" width="9.140625" style="1"/>
    <col min="8966" max="8966" width="29.85546875" style="1" bestFit="1" customWidth="1"/>
    <col min="8967" max="8967" width="5.28515625" style="1" bestFit="1" customWidth="1"/>
    <col min="8968" max="8968" width="9.140625" style="1"/>
    <col min="8969" max="8969" width="6.5703125" style="1" bestFit="1" customWidth="1"/>
    <col min="8970" max="8970" width="6.5703125" style="1" customWidth="1"/>
    <col min="8971" max="8972" width="7.42578125" style="1" bestFit="1" customWidth="1"/>
    <col min="8973" max="8973" width="5.42578125" style="1" bestFit="1" customWidth="1"/>
    <col min="8974" max="8974" width="7.42578125" style="1" bestFit="1" customWidth="1"/>
    <col min="8975" max="8975" width="5.42578125" style="1" bestFit="1" customWidth="1"/>
    <col min="8976" max="8976" width="7.42578125" style="1" bestFit="1" customWidth="1"/>
    <col min="8977" max="8977" width="6.42578125" style="1" bestFit="1" customWidth="1"/>
    <col min="8978" max="8979" width="5.42578125" style="1" bestFit="1" customWidth="1"/>
    <col min="8980" max="8980" width="7.42578125" style="1" bestFit="1" customWidth="1"/>
    <col min="8981" max="8982" width="5.42578125" style="1" bestFit="1" customWidth="1"/>
    <col min="8983" max="8983" width="7" style="1" customWidth="1"/>
    <col min="8984" max="8984" width="4.85546875" style="1" bestFit="1" customWidth="1"/>
    <col min="8985" max="8985" width="6" style="1" bestFit="1" customWidth="1"/>
    <col min="8986" max="8986" width="5.42578125" style="1" bestFit="1" customWidth="1"/>
    <col min="8987" max="8987" width="6.42578125" style="1" bestFit="1" customWidth="1"/>
    <col min="8988" max="8988" width="4.42578125" style="1" bestFit="1" customWidth="1"/>
    <col min="8989" max="9221" width="9.140625" style="1"/>
    <col min="9222" max="9222" width="29.85546875" style="1" bestFit="1" customWidth="1"/>
    <col min="9223" max="9223" width="5.28515625" style="1" bestFit="1" customWidth="1"/>
    <col min="9224" max="9224" width="9.140625" style="1"/>
    <col min="9225" max="9225" width="6.5703125" style="1" bestFit="1" customWidth="1"/>
    <col min="9226" max="9226" width="6.5703125" style="1" customWidth="1"/>
    <col min="9227" max="9228" width="7.42578125" style="1" bestFit="1" customWidth="1"/>
    <col min="9229" max="9229" width="5.42578125" style="1" bestFit="1" customWidth="1"/>
    <col min="9230" max="9230" width="7.42578125" style="1" bestFit="1" customWidth="1"/>
    <col min="9231" max="9231" width="5.42578125" style="1" bestFit="1" customWidth="1"/>
    <col min="9232" max="9232" width="7.42578125" style="1" bestFit="1" customWidth="1"/>
    <col min="9233" max="9233" width="6.42578125" style="1" bestFit="1" customWidth="1"/>
    <col min="9234" max="9235" width="5.42578125" style="1" bestFit="1" customWidth="1"/>
    <col min="9236" max="9236" width="7.42578125" style="1" bestFit="1" customWidth="1"/>
    <col min="9237" max="9238" width="5.42578125" style="1" bestFit="1" customWidth="1"/>
    <col min="9239" max="9239" width="7" style="1" customWidth="1"/>
    <col min="9240" max="9240" width="4.85546875" style="1" bestFit="1" customWidth="1"/>
    <col min="9241" max="9241" width="6" style="1" bestFit="1" customWidth="1"/>
    <col min="9242" max="9242" width="5.42578125" style="1" bestFit="1" customWidth="1"/>
    <col min="9243" max="9243" width="6.42578125" style="1" bestFit="1" customWidth="1"/>
    <col min="9244" max="9244" width="4.42578125" style="1" bestFit="1" customWidth="1"/>
    <col min="9245" max="9477" width="9.140625" style="1"/>
    <col min="9478" max="9478" width="29.85546875" style="1" bestFit="1" customWidth="1"/>
    <col min="9479" max="9479" width="5.28515625" style="1" bestFit="1" customWidth="1"/>
    <col min="9480" max="9480" width="9.140625" style="1"/>
    <col min="9481" max="9481" width="6.5703125" style="1" bestFit="1" customWidth="1"/>
    <col min="9482" max="9482" width="6.5703125" style="1" customWidth="1"/>
    <col min="9483" max="9484" width="7.42578125" style="1" bestFit="1" customWidth="1"/>
    <col min="9485" max="9485" width="5.42578125" style="1" bestFit="1" customWidth="1"/>
    <col min="9486" max="9486" width="7.42578125" style="1" bestFit="1" customWidth="1"/>
    <col min="9487" max="9487" width="5.42578125" style="1" bestFit="1" customWidth="1"/>
    <col min="9488" max="9488" width="7.42578125" style="1" bestFit="1" customWidth="1"/>
    <col min="9489" max="9489" width="6.42578125" style="1" bestFit="1" customWidth="1"/>
    <col min="9490" max="9491" width="5.42578125" style="1" bestFit="1" customWidth="1"/>
    <col min="9492" max="9492" width="7.42578125" style="1" bestFit="1" customWidth="1"/>
    <col min="9493" max="9494" width="5.42578125" style="1" bestFit="1" customWidth="1"/>
    <col min="9495" max="9495" width="7" style="1" customWidth="1"/>
    <col min="9496" max="9496" width="4.85546875" style="1" bestFit="1" customWidth="1"/>
    <col min="9497" max="9497" width="6" style="1" bestFit="1" customWidth="1"/>
    <col min="9498" max="9498" width="5.42578125" style="1" bestFit="1" customWidth="1"/>
    <col min="9499" max="9499" width="6.42578125" style="1" bestFit="1" customWidth="1"/>
    <col min="9500" max="9500" width="4.42578125" style="1" bestFit="1" customWidth="1"/>
    <col min="9501" max="9733" width="9.140625" style="1"/>
    <col min="9734" max="9734" width="29.85546875" style="1" bestFit="1" customWidth="1"/>
    <col min="9735" max="9735" width="5.28515625" style="1" bestFit="1" customWidth="1"/>
    <col min="9736" max="9736" width="9.140625" style="1"/>
    <col min="9737" max="9737" width="6.5703125" style="1" bestFit="1" customWidth="1"/>
    <col min="9738" max="9738" width="6.5703125" style="1" customWidth="1"/>
    <col min="9739" max="9740" width="7.42578125" style="1" bestFit="1" customWidth="1"/>
    <col min="9741" max="9741" width="5.42578125" style="1" bestFit="1" customWidth="1"/>
    <col min="9742" max="9742" width="7.42578125" style="1" bestFit="1" customWidth="1"/>
    <col min="9743" max="9743" width="5.42578125" style="1" bestFit="1" customWidth="1"/>
    <col min="9744" max="9744" width="7.42578125" style="1" bestFit="1" customWidth="1"/>
    <col min="9745" max="9745" width="6.42578125" style="1" bestFit="1" customWidth="1"/>
    <col min="9746" max="9747" width="5.42578125" style="1" bestFit="1" customWidth="1"/>
    <col min="9748" max="9748" width="7.42578125" style="1" bestFit="1" customWidth="1"/>
    <col min="9749" max="9750" width="5.42578125" style="1" bestFit="1" customWidth="1"/>
    <col min="9751" max="9751" width="7" style="1" customWidth="1"/>
    <col min="9752" max="9752" width="4.85546875" style="1" bestFit="1" customWidth="1"/>
    <col min="9753" max="9753" width="6" style="1" bestFit="1" customWidth="1"/>
    <col min="9754" max="9754" width="5.42578125" style="1" bestFit="1" customWidth="1"/>
    <col min="9755" max="9755" width="6.42578125" style="1" bestFit="1" customWidth="1"/>
    <col min="9756" max="9756" width="4.42578125" style="1" bestFit="1" customWidth="1"/>
    <col min="9757" max="9989" width="9.140625" style="1"/>
    <col min="9990" max="9990" width="29.85546875" style="1" bestFit="1" customWidth="1"/>
    <col min="9991" max="9991" width="5.28515625" style="1" bestFit="1" customWidth="1"/>
    <col min="9992" max="9992" width="9.140625" style="1"/>
    <col min="9993" max="9993" width="6.5703125" style="1" bestFit="1" customWidth="1"/>
    <col min="9994" max="9994" width="6.5703125" style="1" customWidth="1"/>
    <col min="9995" max="9996" width="7.42578125" style="1" bestFit="1" customWidth="1"/>
    <col min="9997" max="9997" width="5.42578125" style="1" bestFit="1" customWidth="1"/>
    <col min="9998" max="9998" width="7.42578125" style="1" bestFit="1" customWidth="1"/>
    <col min="9999" max="9999" width="5.42578125" style="1" bestFit="1" customWidth="1"/>
    <col min="10000" max="10000" width="7.42578125" style="1" bestFit="1" customWidth="1"/>
    <col min="10001" max="10001" width="6.42578125" style="1" bestFit="1" customWidth="1"/>
    <col min="10002" max="10003" width="5.42578125" style="1" bestFit="1" customWidth="1"/>
    <col min="10004" max="10004" width="7.42578125" style="1" bestFit="1" customWidth="1"/>
    <col min="10005" max="10006" width="5.42578125" style="1" bestFit="1" customWidth="1"/>
    <col min="10007" max="10007" width="7" style="1" customWidth="1"/>
    <col min="10008" max="10008" width="4.85546875" style="1" bestFit="1" customWidth="1"/>
    <col min="10009" max="10009" width="6" style="1" bestFit="1" customWidth="1"/>
    <col min="10010" max="10010" width="5.42578125" style="1" bestFit="1" customWidth="1"/>
    <col min="10011" max="10011" width="6.42578125" style="1" bestFit="1" customWidth="1"/>
    <col min="10012" max="10012" width="4.42578125" style="1" bestFit="1" customWidth="1"/>
    <col min="10013" max="10245" width="9.140625" style="1"/>
    <col min="10246" max="10246" width="29.85546875" style="1" bestFit="1" customWidth="1"/>
    <col min="10247" max="10247" width="5.28515625" style="1" bestFit="1" customWidth="1"/>
    <col min="10248" max="10248" width="9.140625" style="1"/>
    <col min="10249" max="10249" width="6.5703125" style="1" bestFit="1" customWidth="1"/>
    <col min="10250" max="10250" width="6.5703125" style="1" customWidth="1"/>
    <col min="10251" max="10252" width="7.42578125" style="1" bestFit="1" customWidth="1"/>
    <col min="10253" max="10253" width="5.42578125" style="1" bestFit="1" customWidth="1"/>
    <col min="10254" max="10254" width="7.42578125" style="1" bestFit="1" customWidth="1"/>
    <col min="10255" max="10255" width="5.42578125" style="1" bestFit="1" customWidth="1"/>
    <col min="10256" max="10256" width="7.42578125" style="1" bestFit="1" customWidth="1"/>
    <col min="10257" max="10257" width="6.42578125" style="1" bestFit="1" customWidth="1"/>
    <col min="10258" max="10259" width="5.42578125" style="1" bestFit="1" customWidth="1"/>
    <col min="10260" max="10260" width="7.42578125" style="1" bestFit="1" customWidth="1"/>
    <col min="10261" max="10262" width="5.42578125" style="1" bestFit="1" customWidth="1"/>
    <col min="10263" max="10263" width="7" style="1" customWidth="1"/>
    <col min="10264" max="10264" width="4.85546875" style="1" bestFit="1" customWidth="1"/>
    <col min="10265" max="10265" width="6" style="1" bestFit="1" customWidth="1"/>
    <col min="10266" max="10266" width="5.42578125" style="1" bestFit="1" customWidth="1"/>
    <col min="10267" max="10267" width="6.42578125" style="1" bestFit="1" customWidth="1"/>
    <col min="10268" max="10268" width="4.42578125" style="1" bestFit="1" customWidth="1"/>
    <col min="10269" max="10501" width="9.140625" style="1"/>
    <col min="10502" max="10502" width="29.85546875" style="1" bestFit="1" customWidth="1"/>
    <col min="10503" max="10503" width="5.28515625" style="1" bestFit="1" customWidth="1"/>
    <col min="10504" max="10504" width="9.140625" style="1"/>
    <col min="10505" max="10505" width="6.5703125" style="1" bestFit="1" customWidth="1"/>
    <col min="10506" max="10506" width="6.5703125" style="1" customWidth="1"/>
    <col min="10507" max="10508" width="7.42578125" style="1" bestFit="1" customWidth="1"/>
    <col min="10509" max="10509" width="5.42578125" style="1" bestFit="1" customWidth="1"/>
    <col min="10510" max="10510" width="7.42578125" style="1" bestFit="1" customWidth="1"/>
    <col min="10511" max="10511" width="5.42578125" style="1" bestFit="1" customWidth="1"/>
    <col min="10512" max="10512" width="7.42578125" style="1" bestFit="1" customWidth="1"/>
    <col min="10513" max="10513" width="6.42578125" style="1" bestFit="1" customWidth="1"/>
    <col min="10514" max="10515" width="5.42578125" style="1" bestFit="1" customWidth="1"/>
    <col min="10516" max="10516" width="7.42578125" style="1" bestFit="1" customWidth="1"/>
    <col min="10517" max="10518" width="5.42578125" style="1" bestFit="1" customWidth="1"/>
    <col min="10519" max="10519" width="7" style="1" customWidth="1"/>
    <col min="10520" max="10520" width="4.85546875" style="1" bestFit="1" customWidth="1"/>
    <col min="10521" max="10521" width="6" style="1" bestFit="1" customWidth="1"/>
    <col min="10522" max="10522" width="5.42578125" style="1" bestFit="1" customWidth="1"/>
    <col min="10523" max="10523" width="6.42578125" style="1" bestFit="1" customWidth="1"/>
    <col min="10524" max="10524" width="4.42578125" style="1" bestFit="1" customWidth="1"/>
    <col min="10525" max="10757" width="9.140625" style="1"/>
    <col min="10758" max="10758" width="29.85546875" style="1" bestFit="1" customWidth="1"/>
    <col min="10759" max="10759" width="5.28515625" style="1" bestFit="1" customWidth="1"/>
    <col min="10760" max="10760" width="9.140625" style="1"/>
    <col min="10761" max="10761" width="6.5703125" style="1" bestFit="1" customWidth="1"/>
    <col min="10762" max="10762" width="6.5703125" style="1" customWidth="1"/>
    <col min="10763" max="10764" width="7.42578125" style="1" bestFit="1" customWidth="1"/>
    <col min="10765" max="10765" width="5.42578125" style="1" bestFit="1" customWidth="1"/>
    <col min="10766" max="10766" width="7.42578125" style="1" bestFit="1" customWidth="1"/>
    <col min="10767" max="10767" width="5.42578125" style="1" bestFit="1" customWidth="1"/>
    <col min="10768" max="10768" width="7.42578125" style="1" bestFit="1" customWidth="1"/>
    <col min="10769" max="10769" width="6.42578125" style="1" bestFit="1" customWidth="1"/>
    <col min="10770" max="10771" width="5.42578125" style="1" bestFit="1" customWidth="1"/>
    <col min="10772" max="10772" width="7.42578125" style="1" bestFit="1" customWidth="1"/>
    <col min="10773" max="10774" width="5.42578125" style="1" bestFit="1" customWidth="1"/>
    <col min="10775" max="10775" width="7" style="1" customWidth="1"/>
    <col min="10776" max="10776" width="4.85546875" style="1" bestFit="1" customWidth="1"/>
    <col min="10777" max="10777" width="6" style="1" bestFit="1" customWidth="1"/>
    <col min="10778" max="10778" width="5.42578125" style="1" bestFit="1" customWidth="1"/>
    <col min="10779" max="10779" width="6.42578125" style="1" bestFit="1" customWidth="1"/>
    <col min="10780" max="10780" width="4.42578125" style="1" bestFit="1" customWidth="1"/>
    <col min="10781" max="11013" width="9.140625" style="1"/>
    <col min="11014" max="11014" width="29.85546875" style="1" bestFit="1" customWidth="1"/>
    <col min="11015" max="11015" width="5.28515625" style="1" bestFit="1" customWidth="1"/>
    <col min="11016" max="11016" width="9.140625" style="1"/>
    <col min="11017" max="11017" width="6.5703125" style="1" bestFit="1" customWidth="1"/>
    <col min="11018" max="11018" width="6.5703125" style="1" customWidth="1"/>
    <col min="11019" max="11020" width="7.42578125" style="1" bestFit="1" customWidth="1"/>
    <col min="11021" max="11021" width="5.42578125" style="1" bestFit="1" customWidth="1"/>
    <col min="11022" max="11022" width="7.42578125" style="1" bestFit="1" customWidth="1"/>
    <col min="11023" max="11023" width="5.42578125" style="1" bestFit="1" customWidth="1"/>
    <col min="11024" max="11024" width="7.42578125" style="1" bestFit="1" customWidth="1"/>
    <col min="11025" max="11025" width="6.42578125" style="1" bestFit="1" customWidth="1"/>
    <col min="11026" max="11027" width="5.42578125" style="1" bestFit="1" customWidth="1"/>
    <col min="11028" max="11028" width="7.42578125" style="1" bestFit="1" customWidth="1"/>
    <col min="11029" max="11030" width="5.42578125" style="1" bestFit="1" customWidth="1"/>
    <col min="11031" max="11031" width="7" style="1" customWidth="1"/>
    <col min="11032" max="11032" width="4.85546875" style="1" bestFit="1" customWidth="1"/>
    <col min="11033" max="11033" width="6" style="1" bestFit="1" customWidth="1"/>
    <col min="11034" max="11034" width="5.42578125" style="1" bestFit="1" customWidth="1"/>
    <col min="11035" max="11035" width="6.42578125" style="1" bestFit="1" customWidth="1"/>
    <col min="11036" max="11036" width="4.42578125" style="1" bestFit="1" customWidth="1"/>
    <col min="11037" max="11269" width="9.140625" style="1"/>
    <col min="11270" max="11270" width="29.85546875" style="1" bestFit="1" customWidth="1"/>
    <col min="11271" max="11271" width="5.28515625" style="1" bestFit="1" customWidth="1"/>
    <col min="11272" max="11272" width="9.140625" style="1"/>
    <col min="11273" max="11273" width="6.5703125" style="1" bestFit="1" customWidth="1"/>
    <col min="11274" max="11274" width="6.5703125" style="1" customWidth="1"/>
    <col min="11275" max="11276" width="7.42578125" style="1" bestFit="1" customWidth="1"/>
    <col min="11277" max="11277" width="5.42578125" style="1" bestFit="1" customWidth="1"/>
    <col min="11278" max="11278" width="7.42578125" style="1" bestFit="1" customWidth="1"/>
    <col min="11279" max="11279" width="5.42578125" style="1" bestFit="1" customWidth="1"/>
    <col min="11280" max="11280" width="7.42578125" style="1" bestFit="1" customWidth="1"/>
    <col min="11281" max="11281" width="6.42578125" style="1" bestFit="1" customWidth="1"/>
    <col min="11282" max="11283" width="5.42578125" style="1" bestFit="1" customWidth="1"/>
    <col min="11284" max="11284" width="7.42578125" style="1" bestFit="1" customWidth="1"/>
    <col min="11285" max="11286" width="5.42578125" style="1" bestFit="1" customWidth="1"/>
    <col min="11287" max="11287" width="7" style="1" customWidth="1"/>
    <col min="11288" max="11288" width="4.85546875" style="1" bestFit="1" customWidth="1"/>
    <col min="11289" max="11289" width="6" style="1" bestFit="1" customWidth="1"/>
    <col min="11290" max="11290" width="5.42578125" style="1" bestFit="1" customWidth="1"/>
    <col min="11291" max="11291" width="6.42578125" style="1" bestFit="1" customWidth="1"/>
    <col min="11292" max="11292" width="4.42578125" style="1" bestFit="1" customWidth="1"/>
    <col min="11293" max="11525" width="9.140625" style="1"/>
    <col min="11526" max="11526" width="29.85546875" style="1" bestFit="1" customWidth="1"/>
    <col min="11527" max="11527" width="5.28515625" style="1" bestFit="1" customWidth="1"/>
    <col min="11528" max="11528" width="9.140625" style="1"/>
    <col min="11529" max="11529" width="6.5703125" style="1" bestFit="1" customWidth="1"/>
    <col min="11530" max="11530" width="6.5703125" style="1" customWidth="1"/>
    <col min="11531" max="11532" width="7.42578125" style="1" bestFit="1" customWidth="1"/>
    <col min="11533" max="11533" width="5.42578125" style="1" bestFit="1" customWidth="1"/>
    <col min="11534" max="11534" width="7.42578125" style="1" bestFit="1" customWidth="1"/>
    <col min="11535" max="11535" width="5.42578125" style="1" bestFit="1" customWidth="1"/>
    <col min="11536" max="11536" width="7.42578125" style="1" bestFit="1" customWidth="1"/>
    <col min="11537" max="11537" width="6.42578125" style="1" bestFit="1" customWidth="1"/>
    <col min="11538" max="11539" width="5.42578125" style="1" bestFit="1" customWidth="1"/>
    <col min="11540" max="11540" width="7.42578125" style="1" bestFit="1" customWidth="1"/>
    <col min="11541" max="11542" width="5.42578125" style="1" bestFit="1" customWidth="1"/>
    <col min="11543" max="11543" width="7" style="1" customWidth="1"/>
    <col min="11544" max="11544" width="4.85546875" style="1" bestFit="1" customWidth="1"/>
    <col min="11545" max="11545" width="6" style="1" bestFit="1" customWidth="1"/>
    <col min="11546" max="11546" width="5.42578125" style="1" bestFit="1" customWidth="1"/>
    <col min="11547" max="11547" width="6.42578125" style="1" bestFit="1" customWidth="1"/>
    <col min="11548" max="11548" width="4.42578125" style="1" bestFit="1" customWidth="1"/>
    <col min="11549" max="11781" width="9.140625" style="1"/>
    <col min="11782" max="11782" width="29.85546875" style="1" bestFit="1" customWidth="1"/>
    <col min="11783" max="11783" width="5.28515625" style="1" bestFit="1" customWidth="1"/>
    <col min="11784" max="11784" width="9.140625" style="1"/>
    <col min="11785" max="11785" width="6.5703125" style="1" bestFit="1" customWidth="1"/>
    <col min="11786" max="11786" width="6.5703125" style="1" customWidth="1"/>
    <col min="11787" max="11788" width="7.42578125" style="1" bestFit="1" customWidth="1"/>
    <col min="11789" max="11789" width="5.42578125" style="1" bestFit="1" customWidth="1"/>
    <col min="11790" max="11790" width="7.42578125" style="1" bestFit="1" customWidth="1"/>
    <col min="11791" max="11791" width="5.42578125" style="1" bestFit="1" customWidth="1"/>
    <col min="11792" max="11792" width="7.42578125" style="1" bestFit="1" customWidth="1"/>
    <col min="11793" max="11793" width="6.42578125" style="1" bestFit="1" customWidth="1"/>
    <col min="11794" max="11795" width="5.42578125" style="1" bestFit="1" customWidth="1"/>
    <col min="11796" max="11796" width="7.42578125" style="1" bestFit="1" customWidth="1"/>
    <col min="11797" max="11798" width="5.42578125" style="1" bestFit="1" customWidth="1"/>
    <col min="11799" max="11799" width="7" style="1" customWidth="1"/>
    <col min="11800" max="11800" width="4.85546875" style="1" bestFit="1" customWidth="1"/>
    <col min="11801" max="11801" width="6" style="1" bestFit="1" customWidth="1"/>
    <col min="11802" max="11802" width="5.42578125" style="1" bestFit="1" customWidth="1"/>
    <col min="11803" max="11803" width="6.42578125" style="1" bestFit="1" customWidth="1"/>
    <col min="11804" max="11804" width="4.42578125" style="1" bestFit="1" customWidth="1"/>
    <col min="11805" max="12037" width="9.140625" style="1"/>
    <col min="12038" max="12038" width="29.85546875" style="1" bestFit="1" customWidth="1"/>
    <col min="12039" max="12039" width="5.28515625" style="1" bestFit="1" customWidth="1"/>
    <col min="12040" max="12040" width="9.140625" style="1"/>
    <col min="12041" max="12041" width="6.5703125" style="1" bestFit="1" customWidth="1"/>
    <col min="12042" max="12042" width="6.5703125" style="1" customWidth="1"/>
    <col min="12043" max="12044" width="7.42578125" style="1" bestFit="1" customWidth="1"/>
    <col min="12045" max="12045" width="5.42578125" style="1" bestFit="1" customWidth="1"/>
    <col min="12046" max="12046" width="7.42578125" style="1" bestFit="1" customWidth="1"/>
    <col min="12047" max="12047" width="5.42578125" style="1" bestFit="1" customWidth="1"/>
    <col min="12048" max="12048" width="7.42578125" style="1" bestFit="1" customWidth="1"/>
    <col min="12049" max="12049" width="6.42578125" style="1" bestFit="1" customWidth="1"/>
    <col min="12050" max="12051" width="5.42578125" style="1" bestFit="1" customWidth="1"/>
    <col min="12052" max="12052" width="7.42578125" style="1" bestFit="1" customWidth="1"/>
    <col min="12053" max="12054" width="5.42578125" style="1" bestFit="1" customWidth="1"/>
    <col min="12055" max="12055" width="7" style="1" customWidth="1"/>
    <col min="12056" max="12056" width="4.85546875" style="1" bestFit="1" customWidth="1"/>
    <col min="12057" max="12057" width="6" style="1" bestFit="1" customWidth="1"/>
    <col min="12058" max="12058" width="5.42578125" style="1" bestFit="1" customWidth="1"/>
    <col min="12059" max="12059" width="6.42578125" style="1" bestFit="1" customWidth="1"/>
    <col min="12060" max="12060" width="4.42578125" style="1" bestFit="1" customWidth="1"/>
    <col min="12061" max="12293" width="9.140625" style="1"/>
    <col min="12294" max="12294" width="29.85546875" style="1" bestFit="1" customWidth="1"/>
    <col min="12295" max="12295" width="5.28515625" style="1" bestFit="1" customWidth="1"/>
    <col min="12296" max="12296" width="9.140625" style="1"/>
    <col min="12297" max="12297" width="6.5703125" style="1" bestFit="1" customWidth="1"/>
    <col min="12298" max="12298" width="6.5703125" style="1" customWidth="1"/>
    <col min="12299" max="12300" width="7.42578125" style="1" bestFit="1" customWidth="1"/>
    <col min="12301" max="12301" width="5.42578125" style="1" bestFit="1" customWidth="1"/>
    <col min="12302" max="12302" width="7.42578125" style="1" bestFit="1" customWidth="1"/>
    <col min="12303" max="12303" width="5.42578125" style="1" bestFit="1" customWidth="1"/>
    <col min="12304" max="12304" width="7.42578125" style="1" bestFit="1" customWidth="1"/>
    <col min="12305" max="12305" width="6.42578125" style="1" bestFit="1" customWidth="1"/>
    <col min="12306" max="12307" width="5.42578125" style="1" bestFit="1" customWidth="1"/>
    <col min="12308" max="12308" width="7.42578125" style="1" bestFit="1" customWidth="1"/>
    <col min="12309" max="12310" width="5.42578125" style="1" bestFit="1" customWidth="1"/>
    <col min="12311" max="12311" width="7" style="1" customWidth="1"/>
    <col min="12312" max="12312" width="4.85546875" style="1" bestFit="1" customWidth="1"/>
    <col min="12313" max="12313" width="6" style="1" bestFit="1" customWidth="1"/>
    <col min="12314" max="12314" width="5.42578125" style="1" bestFit="1" customWidth="1"/>
    <col min="12315" max="12315" width="6.42578125" style="1" bestFit="1" customWidth="1"/>
    <col min="12316" max="12316" width="4.42578125" style="1" bestFit="1" customWidth="1"/>
    <col min="12317" max="12549" width="9.140625" style="1"/>
    <col min="12550" max="12550" width="29.85546875" style="1" bestFit="1" customWidth="1"/>
    <col min="12551" max="12551" width="5.28515625" style="1" bestFit="1" customWidth="1"/>
    <col min="12552" max="12552" width="9.140625" style="1"/>
    <col min="12553" max="12553" width="6.5703125" style="1" bestFit="1" customWidth="1"/>
    <col min="12554" max="12554" width="6.5703125" style="1" customWidth="1"/>
    <col min="12555" max="12556" width="7.42578125" style="1" bestFit="1" customWidth="1"/>
    <col min="12557" max="12557" width="5.42578125" style="1" bestFit="1" customWidth="1"/>
    <col min="12558" max="12558" width="7.42578125" style="1" bestFit="1" customWidth="1"/>
    <col min="12559" max="12559" width="5.42578125" style="1" bestFit="1" customWidth="1"/>
    <col min="12560" max="12560" width="7.42578125" style="1" bestFit="1" customWidth="1"/>
    <col min="12561" max="12561" width="6.42578125" style="1" bestFit="1" customWidth="1"/>
    <col min="12562" max="12563" width="5.42578125" style="1" bestFit="1" customWidth="1"/>
    <col min="12564" max="12564" width="7.42578125" style="1" bestFit="1" customWidth="1"/>
    <col min="12565" max="12566" width="5.42578125" style="1" bestFit="1" customWidth="1"/>
    <col min="12567" max="12567" width="7" style="1" customWidth="1"/>
    <col min="12568" max="12568" width="4.85546875" style="1" bestFit="1" customWidth="1"/>
    <col min="12569" max="12569" width="6" style="1" bestFit="1" customWidth="1"/>
    <col min="12570" max="12570" width="5.42578125" style="1" bestFit="1" customWidth="1"/>
    <col min="12571" max="12571" width="6.42578125" style="1" bestFit="1" customWidth="1"/>
    <col min="12572" max="12572" width="4.42578125" style="1" bestFit="1" customWidth="1"/>
    <col min="12573" max="12805" width="9.140625" style="1"/>
    <col min="12806" max="12806" width="29.85546875" style="1" bestFit="1" customWidth="1"/>
    <col min="12807" max="12807" width="5.28515625" style="1" bestFit="1" customWidth="1"/>
    <col min="12808" max="12808" width="9.140625" style="1"/>
    <col min="12809" max="12809" width="6.5703125" style="1" bestFit="1" customWidth="1"/>
    <col min="12810" max="12810" width="6.5703125" style="1" customWidth="1"/>
    <col min="12811" max="12812" width="7.42578125" style="1" bestFit="1" customWidth="1"/>
    <col min="12813" max="12813" width="5.42578125" style="1" bestFit="1" customWidth="1"/>
    <col min="12814" max="12814" width="7.42578125" style="1" bestFit="1" customWidth="1"/>
    <col min="12815" max="12815" width="5.42578125" style="1" bestFit="1" customWidth="1"/>
    <col min="12816" max="12816" width="7.42578125" style="1" bestFit="1" customWidth="1"/>
    <col min="12817" max="12817" width="6.42578125" style="1" bestFit="1" customWidth="1"/>
    <col min="12818" max="12819" width="5.42578125" style="1" bestFit="1" customWidth="1"/>
    <col min="12820" max="12820" width="7.42578125" style="1" bestFit="1" customWidth="1"/>
    <col min="12821" max="12822" width="5.42578125" style="1" bestFit="1" customWidth="1"/>
    <col min="12823" max="12823" width="7" style="1" customWidth="1"/>
    <col min="12824" max="12824" width="4.85546875" style="1" bestFit="1" customWidth="1"/>
    <col min="12825" max="12825" width="6" style="1" bestFit="1" customWidth="1"/>
    <col min="12826" max="12826" width="5.42578125" style="1" bestFit="1" customWidth="1"/>
    <col min="12827" max="12827" width="6.42578125" style="1" bestFit="1" customWidth="1"/>
    <col min="12828" max="12828" width="4.42578125" style="1" bestFit="1" customWidth="1"/>
    <col min="12829" max="13061" width="9.140625" style="1"/>
    <col min="13062" max="13062" width="29.85546875" style="1" bestFit="1" customWidth="1"/>
    <col min="13063" max="13063" width="5.28515625" style="1" bestFit="1" customWidth="1"/>
    <col min="13064" max="13064" width="9.140625" style="1"/>
    <col min="13065" max="13065" width="6.5703125" style="1" bestFit="1" customWidth="1"/>
    <col min="13066" max="13066" width="6.5703125" style="1" customWidth="1"/>
    <col min="13067" max="13068" width="7.42578125" style="1" bestFit="1" customWidth="1"/>
    <col min="13069" max="13069" width="5.42578125" style="1" bestFit="1" customWidth="1"/>
    <col min="13070" max="13070" width="7.42578125" style="1" bestFit="1" customWidth="1"/>
    <col min="13071" max="13071" width="5.42578125" style="1" bestFit="1" customWidth="1"/>
    <col min="13072" max="13072" width="7.42578125" style="1" bestFit="1" customWidth="1"/>
    <col min="13073" max="13073" width="6.42578125" style="1" bestFit="1" customWidth="1"/>
    <col min="13074" max="13075" width="5.42578125" style="1" bestFit="1" customWidth="1"/>
    <col min="13076" max="13076" width="7.42578125" style="1" bestFit="1" customWidth="1"/>
    <col min="13077" max="13078" width="5.42578125" style="1" bestFit="1" customWidth="1"/>
    <col min="13079" max="13079" width="7" style="1" customWidth="1"/>
    <col min="13080" max="13080" width="4.85546875" style="1" bestFit="1" customWidth="1"/>
    <col min="13081" max="13081" width="6" style="1" bestFit="1" customWidth="1"/>
    <col min="13082" max="13082" width="5.42578125" style="1" bestFit="1" customWidth="1"/>
    <col min="13083" max="13083" width="6.42578125" style="1" bestFit="1" customWidth="1"/>
    <col min="13084" max="13084" width="4.42578125" style="1" bestFit="1" customWidth="1"/>
    <col min="13085" max="13317" width="9.140625" style="1"/>
    <col min="13318" max="13318" width="29.85546875" style="1" bestFit="1" customWidth="1"/>
    <col min="13319" max="13319" width="5.28515625" style="1" bestFit="1" customWidth="1"/>
    <col min="13320" max="13320" width="9.140625" style="1"/>
    <col min="13321" max="13321" width="6.5703125" style="1" bestFit="1" customWidth="1"/>
    <col min="13322" max="13322" width="6.5703125" style="1" customWidth="1"/>
    <col min="13323" max="13324" width="7.42578125" style="1" bestFit="1" customWidth="1"/>
    <col min="13325" max="13325" width="5.42578125" style="1" bestFit="1" customWidth="1"/>
    <col min="13326" max="13326" width="7.42578125" style="1" bestFit="1" customWidth="1"/>
    <col min="13327" max="13327" width="5.42578125" style="1" bestFit="1" customWidth="1"/>
    <col min="13328" max="13328" width="7.42578125" style="1" bestFit="1" customWidth="1"/>
    <col min="13329" max="13329" width="6.42578125" style="1" bestFit="1" customWidth="1"/>
    <col min="13330" max="13331" width="5.42578125" style="1" bestFit="1" customWidth="1"/>
    <col min="13332" max="13332" width="7.42578125" style="1" bestFit="1" customWidth="1"/>
    <col min="13333" max="13334" width="5.42578125" style="1" bestFit="1" customWidth="1"/>
    <col min="13335" max="13335" width="7" style="1" customWidth="1"/>
    <col min="13336" max="13336" width="4.85546875" style="1" bestFit="1" customWidth="1"/>
    <col min="13337" max="13337" width="6" style="1" bestFit="1" customWidth="1"/>
    <col min="13338" max="13338" width="5.42578125" style="1" bestFit="1" customWidth="1"/>
    <col min="13339" max="13339" width="6.42578125" style="1" bestFit="1" customWidth="1"/>
    <col min="13340" max="13340" width="4.42578125" style="1" bestFit="1" customWidth="1"/>
    <col min="13341" max="13573" width="9.140625" style="1"/>
    <col min="13574" max="13574" width="29.85546875" style="1" bestFit="1" customWidth="1"/>
    <col min="13575" max="13575" width="5.28515625" style="1" bestFit="1" customWidth="1"/>
    <col min="13576" max="13576" width="9.140625" style="1"/>
    <col min="13577" max="13577" width="6.5703125" style="1" bestFit="1" customWidth="1"/>
    <col min="13578" max="13578" width="6.5703125" style="1" customWidth="1"/>
    <col min="13579" max="13580" width="7.42578125" style="1" bestFit="1" customWidth="1"/>
    <col min="13581" max="13581" width="5.42578125" style="1" bestFit="1" customWidth="1"/>
    <col min="13582" max="13582" width="7.42578125" style="1" bestFit="1" customWidth="1"/>
    <col min="13583" max="13583" width="5.42578125" style="1" bestFit="1" customWidth="1"/>
    <col min="13584" max="13584" width="7.42578125" style="1" bestFit="1" customWidth="1"/>
    <col min="13585" max="13585" width="6.42578125" style="1" bestFit="1" customWidth="1"/>
    <col min="13586" max="13587" width="5.42578125" style="1" bestFit="1" customWidth="1"/>
    <col min="13588" max="13588" width="7.42578125" style="1" bestFit="1" customWidth="1"/>
    <col min="13589" max="13590" width="5.42578125" style="1" bestFit="1" customWidth="1"/>
    <col min="13591" max="13591" width="7" style="1" customWidth="1"/>
    <col min="13592" max="13592" width="4.85546875" style="1" bestFit="1" customWidth="1"/>
    <col min="13593" max="13593" width="6" style="1" bestFit="1" customWidth="1"/>
    <col min="13594" max="13594" width="5.42578125" style="1" bestFit="1" customWidth="1"/>
    <col min="13595" max="13595" width="6.42578125" style="1" bestFit="1" customWidth="1"/>
    <col min="13596" max="13596" width="4.42578125" style="1" bestFit="1" customWidth="1"/>
    <col min="13597" max="13829" width="9.140625" style="1"/>
    <col min="13830" max="13830" width="29.85546875" style="1" bestFit="1" customWidth="1"/>
    <col min="13831" max="13831" width="5.28515625" style="1" bestFit="1" customWidth="1"/>
    <col min="13832" max="13832" width="9.140625" style="1"/>
    <col min="13833" max="13833" width="6.5703125" style="1" bestFit="1" customWidth="1"/>
    <col min="13834" max="13834" width="6.5703125" style="1" customWidth="1"/>
    <col min="13835" max="13836" width="7.42578125" style="1" bestFit="1" customWidth="1"/>
    <col min="13837" max="13837" width="5.42578125" style="1" bestFit="1" customWidth="1"/>
    <col min="13838" max="13838" width="7.42578125" style="1" bestFit="1" customWidth="1"/>
    <col min="13839" max="13839" width="5.42578125" style="1" bestFit="1" customWidth="1"/>
    <col min="13840" max="13840" width="7.42578125" style="1" bestFit="1" customWidth="1"/>
    <col min="13841" max="13841" width="6.42578125" style="1" bestFit="1" customWidth="1"/>
    <col min="13842" max="13843" width="5.42578125" style="1" bestFit="1" customWidth="1"/>
    <col min="13844" max="13844" width="7.42578125" style="1" bestFit="1" customWidth="1"/>
    <col min="13845" max="13846" width="5.42578125" style="1" bestFit="1" customWidth="1"/>
    <col min="13847" max="13847" width="7" style="1" customWidth="1"/>
    <col min="13848" max="13848" width="4.85546875" style="1" bestFit="1" customWidth="1"/>
    <col min="13849" max="13849" width="6" style="1" bestFit="1" customWidth="1"/>
    <col min="13850" max="13850" width="5.42578125" style="1" bestFit="1" customWidth="1"/>
    <col min="13851" max="13851" width="6.42578125" style="1" bestFit="1" customWidth="1"/>
    <col min="13852" max="13852" width="4.42578125" style="1" bestFit="1" customWidth="1"/>
    <col min="13853" max="14085" width="9.140625" style="1"/>
    <col min="14086" max="14086" width="29.85546875" style="1" bestFit="1" customWidth="1"/>
    <col min="14087" max="14087" width="5.28515625" style="1" bestFit="1" customWidth="1"/>
    <col min="14088" max="14088" width="9.140625" style="1"/>
    <col min="14089" max="14089" width="6.5703125" style="1" bestFit="1" customWidth="1"/>
    <col min="14090" max="14090" width="6.5703125" style="1" customWidth="1"/>
    <col min="14091" max="14092" width="7.42578125" style="1" bestFit="1" customWidth="1"/>
    <col min="14093" max="14093" width="5.42578125" style="1" bestFit="1" customWidth="1"/>
    <col min="14094" max="14094" width="7.42578125" style="1" bestFit="1" customWidth="1"/>
    <col min="14095" max="14095" width="5.42578125" style="1" bestFit="1" customWidth="1"/>
    <col min="14096" max="14096" width="7.42578125" style="1" bestFit="1" customWidth="1"/>
    <col min="14097" max="14097" width="6.42578125" style="1" bestFit="1" customWidth="1"/>
    <col min="14098" max="14099" width="5.42578125" style="1" bestFit="1" customWidth="1"/>
    <col min="14100" max="14100" width="7.42578125" style="1" bestFit="1" customWidth="1"/>
    <col min="14101" max="14102" width="5.42578125" style="1" bestFit="1" customWidth="1"/>
    <col min="14103" max="14103" width="7" style="1" customWidth="1"/>
    <col min="14104" max="14104" width="4.85546875" style="1" bestFit="1" customWidth="1"/>
    <col min="14105" max="14105" width="6" style="1" bestFit="1" customWidth="1"/>
    <col min="14106" max="14106" width="5.42578125" style="1" bestFit="1" customWidth="1"/>
    <col min="14107" max="14107" width="6.42578125" style="1" bestFit="1" customWidth="1"/>
    <col min="14108" max="14108" width="4.42578125" style="1" bestFit="1" customWidth="1"/>
    <col min="14109" max="14341" width="9.140625" style="1"/>
    <col min="14342" max="14342" width="29.85546875" style="1" bestFit="1" customWidth="1"/>
    <col min="14343" max="14343" width="5.28515625" style="1" bestFit="1" customWidth="1"/>
    <col min="14344" max="14344" width="9.140625" style="1"/>
    <col min="14345" max="14345" width="6.5703125" style="1" bestFit="1" customWidth="1"/>
    <col min="14346" max="14346" width="6.5703125" style="1" customWidth="1"/>
    <col min="14347" max="14348" width="7.42578125" style="1" bestFit="1" customWidth="1"/>
    <col min="14349" max="14349" width="5.42578125" style="1" bestFit="1" customWidth="1"/>
    <col min="14350" max="14350" width="7.42578125" style="1" bestFit="1" customWidth="1"/>
    <col min="14351" max="14351" width="5.42578125" style="1" bestFit="1" customWidth="1"/>
    <col min="14352" max="14352" width="7.42578125" style="1" bestFit="1" customWidth="1"/>
    <col min="14353" max="14353" width="6.42578125" style="1" bestFit="1" customWidth="1"/>
    <col min="14354" max="14355" width="5.42578125" style="1" bestFit="1" customWidth="1"/>
    <col min="14356" max="14356" width="7.42578125" style="1" bestFit="1" customWidth="1"/>
    <col min="14357" max="14358" width="5.42578125" style="1" bestFit="1" customWidth="1"/>
    <col min="14359" max="14359" width="7" style="1" customWidth="1"/>
    <col min="14360" max="14360" width="4.85546875" style="1" bestFit="1" customWidth="1"/>
    <col min="14361" max="14361" width="6" style="1" bestFit="1" customWidth="1"/>
    <col min="14362" max="14362" width="5.42578125" style="1" bestFit="1" customWidth="1"/>
    <col min="14363" max="14363" width="6.42578125" style="1" bestFit="1" customWidth="1"/>
    <col min="14364" max="14364" width="4.42578125" style="1" bestFit="1" customWidth="1"/>
    <col min="14365" max="14597" width="9.140625" style="1"/>
    <col min="14598" max="14598" width="29.85546875" style="1" bestFit="1" customWidth="1"/>
    <col min="14599" max="14599" width="5.28515625" style="1" bestFit="1" customWidth="1"/>
    <col min="14600" max="14600" width="9.140625" style="1"/>
    <col min="14601" max="14601" width="6.5703125" style="1" bestFit="1" customWidth="1"/>
    <col min="14602" max="14602" width="6.5703125" style="1" customWidth="1"/>
    <col min="14603" max="14604" width="7.42578125" style="1" bestFit="1" customWidth="1"/>
    <col min="14605" max="14605" width="5.42578125" style="1" bestFit="1" customWidth="1"/>
    <col min="14606" max="14606" width="7.42578125" style="1" bestFit="1" customWidth="1"/>
    <col min="14607" max="14607" width="5.42578125" style="1" bestFit="1" customWidth="1"/>
    <col min="14608" max="14608" width="7.42578125" style="1" bestFit="1" customWidth="1"/>
    <col min="14609" max="14609" width="6.42578125" style="1" bestFit="1" customWidth="1"/>
    <col min="14610" max="14611" width="5.42578125" style="1" bestFit="1" customWidth="1"/>
    <col min="14612" max="14612" width="7.42578125" style="1" bestFit="1" customWidth="1"/>
    <col min="14613" max="14614" width="5.42578125" style="1" bestFit="1" customWidth="1"/>
    <col min="14615" max="14615" width="7" style="1" customWidth="1"/>
    <col min="14616" max="14616" width="4.85546875" style="1" bestFit="1" customWidth="1"/>
    <col min="14617" max="14617" width="6" style="1" bestFit="1" customWidth="1"/>
    <col min="14618" max="14618" width="5.42578125" style="1" bestFit="1" customWidth="1"/>
    <col min="14619" max="14619" width="6.42578125" style="1" bestFit="1" customWidth="1"/>
    <col min="14620" max="14620" width="4.42578125" style="1" bestFit="1" customWidth="1"/>
    <col min="14621" max="14853" width="9.140625" style="1"/>
    <col min="14854" max="14854" width="29.85546875" style="1" bestFit="1" customWidth="1"/>
    <col min="14855" max="14855" width="5.28515625" style="1" bestFit="1" customWidth="1"/>
    <col min="14856" max="14856" width="9.140625" style="1"/>
    <col min="14857" max="14857" width="6.5703125" style="1" bestFit="1" customWidth="1"/>
    <col min="14858" max="14858" width="6.5703125" style="1" customWidth="1"/>
    <col min="14859" max="14860" width="7.42578125" style="1" bestFit="1" customWidth="1"/>
    <col min="14861" max="14861" width="5.42578125" style="1" bestFit="1" customWidth="1"/>
    <col min="14862" max="14862" width="7.42578125" style="1" bestFit="1" customWidth="1"/>
    <col min="14863" max="14863" width="5.42578125" style="1" bestFit="1" customWidth="1"/>
    <col min="14864" max="14864" width="7.42578125" style="1" bestFit="1" customWidth="1"/>
    <col min="14865" max="14865" width="6.42578125" style="1" bestFit="1" customWidth="1"/>
    <col min="14866" max="14867" width="5.42578125" style="1" bestFit="1" customWidth="1"/>
    <col min="14868" max="14868" width="7.42578125" style="1" bestFit="1" customWidth="1"/>
    <col min="14869" max="14870" width="5.42578125" style="1" bestFit="1" customWidth="1"/>
    <col min="14871" max="14871" width="7" style="1" customWidth="1"/>
    <col min="14872" max="14872" width="4.85546875" style="1" bestFit="1" customWidth="1"/>
    <col min="14873" max="14873" width="6" style="1" bestFit="1" customWidth="1"/>
    <col min="14874" max="14874" width="5.42578125" style="1" bestFit="1" customWidth="1"/>
    <col min="14875" max="14875" width="6.42578125" style="1" bestFit="1" customWidth="1"/>
    <col min="14876" max="14876" width="4.42578125" style="1" bestFit="1" customWidth="1"/>
    <col min="14877" max="15109" width="9.140625" style="1"/>
    <col min="15110" max="15110" width="29.85546875" style="1" bestFit="1" customWidth="1"/>
    <col min="15111" max="15111" width="5.28515625" style="1" bestFit="1" customWidth="1"/>
    <col min="15112" max="15112" width="9.140625" style="1"/>
    <col min="15113" max="15113" width="6.5703125" style="1" bestFit="1" customWidth="1"/>
    <col min="15114" max="15114" width="6.5703125" style="1" customWidth="1"/>
    <col min="15115" max="15116" width="7.42578125" style="1" bestFit="1" customWidth="1"/>
    <col min="15117" max="15117" width="5.42578125" style="1" bestFit="1" customWidth="1"/>
    <col min="15118" max="15118" width="7.42578125" style="1" bestFit="1" customWidth="1"/>
    <col min="15119" max="15119" width="5.42578125" style="1" bestFit="1" customWidth="1"/>
    <col min="15120" max="15120" width="7.42578125" style="1" bestFit="1" customWidth="1"/>
    <col min="15121" max="15121" width="6.42578125" style="1" bestFit="1" customWidth="1"/>
    <col min="15122" max="15123" width="5.42578125" style="1" bestFit="1" customWidth="1"/>
    <col min="15124" max="15124" width="7.42578125" style="1" bestFit="1" customWidth="1"/>
    <col min="15125" max="15126" width="5.42578125" style="1" bestFit="1" customWidth="1"/>
    <col min="15127" max="15127" width="7" style="1" customWidth="1"/>
    <col min="15128" max="15128" width="4.85546875" style="1" bestFit="1" customWidth="1"/>
    <col min="15129" max="15129" width="6" style="1" bestFit="1" customWidth="1"/>
    <col min="15130" max="15130" width="5.42578125" style="1" bestFit="1" customWidth="1"/>
    <col min="15131" max="15131" width="6.42578125" style="1" bestFit="1" customWidth="1"/>
    <col min="15132" max="15132" width="4.42578125" style="1" bestFit="1" customWidth="1"/>
    <col min="15133" max="15365" width="9.140625" style="1"/>
    <col min="15366" max="15366" width="29.85546875" style="1" bestFit="1" customWidth="1"/>
    <col min="15367" max="15367" width="5.28515625" style="1" bestFit="1" customWidth="1"/>
    <col min="15368" max="15368" width="9.140625" style="1"/>
    <col min="15369" max="15369" width="6.5703125" style="1" bestFit="1" customWidth="1"/>
    <col min="15370" max="15370" width="6.5703125" style="1" customWidth="1"/>
    <col min="15371" max="15372" width="7.42578125" style="1" bestFit="1" customWidth="1"/>
    <col min="15373" max="15373" width="5.42578125" style="1" bestFit="1" customWidth="1"/>
    <col min="15374" max="15374" width="7.42578125" style="1" bestFit="1" customWidth="1"/>
    <col min="15375" max="15375" width="5.42578125" style="1" bestFit="1" customWidth="1"/>
    <col min="15376" max="15376" width="7.42578125" style="1" bestFit="1" customWidth="1"/>
    <col min="15377" max="15377" width="6.42578125" style="1" bestFit="1" customWidth="1"/>
    <col min="15378" max="15379" width="5.42578125" style="1" bestFit="1" customWidth="1"/>
    <col min="15380" max="15380" width="7.42578125" style="1" bestFit="1" customWidth="1"/>
    <col min="15381" max="15382" width="5.42578125" style="1" bestFit="1" customWidth="1"/>
    <col min="15383" max="15383" width="7" style="1" customWidth="1"/>
    <col min="15384" max="15384" width="4.85546875" style="1" bestFit="1" customWidth="1"/>
    <col min="15385" max="15385" width="6" style="1" bestFit="1" customWidth="1"/>
    <col min="15386" max="15386" width="5.42578125" style="1" bestFit="1" customWidth="1"/>
    <col min="15387" max="15387" width="6.42578125" style="1" bestFit="1" customWidth="1"/>
    <col min="15388" max="15388" width="4.42578125" style="1" bestFit="1" customWidth="1"/>
    <col min="15389" max="15621" width="9.140625" style="1"/>
    <col min="15622" max="15622" width="29.85546875" style="1" bestFit="1" customWidth="1"/>
    <col min="15623" max="15623" width="5.28515625" style="1" bestFit="1" customWidth="1"/>
    <col min="15624" max="15624" width="9.140625" style="1"/>
    <col min="15625" max="15625" width="6.5703125" style="1" bestFit="1" customWidth="1"/>
    <col min="15626" max="15626" width="6.5703125" style="1" customWidth="1"/>
    <col min="15627" max="15628" width="7.42578125" style="1" bestFit="1" customWidth="1"/>
    <col min="15629" max="15629" width="5.42578125" style="1" bestFit="1" customWidth="1"/>
    <col min="15630" max="15630" width="7.42578125" style="1" bestFit="1" customWidth="1"/>
    <col min="15631" max="15631" width="5.42578125" style="1" bestFit="1" customWidth="1"/>
    <col min="15632" max="15632" width="7.42578125" style="1" bestFit="1" customWidth="1"/>
    <col min="15633" max="15633" width="6.42578125" style="1" bestFit="1" customWidth="1"/>
    <col min="15634" max="15635" width="5.42578125" style="1" bestFit="1" customWidth="1"/>
    <col min="15636" max="15636" width="7.42578125" style="1" bestFit="1" customWidth="1"/>
    <col min="15637" max="15638" width="5.42578125" style="1" bestFit="1" customWidth="1"/>
    <col min="15639" max="15639" width="7" style="1" customWidth="1"/>
    <col min="15640" max="15640" width="4.85546875" style="1" bestFit="1" customWidth="1"/>
    <col min="15641" max="15641" width="6" style="1" bestFit="1" customWidth="1"/>
    <col min="15642" max="15642" width="5.42578125" style="1" bestFit="1" customWidth="1"/>
    <col min="15643" max="15643" width="6.42578125" style="1" bestFit="1" customWidth="1"/>
    <col min="15644" max="15644" width="4.42578125" style="1" bestFit="1" customWidth="1"/>
    <col min="15645" max="15877" width="9.140625" style="1"/>
    <col min="15878" max="15878" width="29.85546875" style="1" bestFit="1" customWidth="1"/>
    <col min="15879" max="15879" width="5.28515625" style="1" bestFit="1" customWidth="1"/>
    <col min="15880" max="15880" width="9.140625" style="1"/>
    <col min="15881" max="15881" width="6.5703125" style="1" bestFit="1" customWidth="1"/>
    <col min="15882" max="15882" width="6.5703125" style="1" customWidth="1"/>
    <col min="15883" max="15884" width="7.42578125" style="1" bestFit="1" customWidth="1"/>
    <col min="15885" max="15885" width="5.42578125" style="1" bestFit="1" customWidth="1"/>
    <col min="15886" max="15886" width="7.42578125" style="1" bestFit="1" customWidth="1"/>
    <col min="15887" max="15887" width="5.42578125" style="1" bestFit="1" customWidth="1"/>
    <col min="15888" max="15888" width="7.42578125" style="1" bestFit="1" customWidth="1"/>
    <col min="15889" max="15889" width="6.42578125" style="1" bestFit="1" customWidth="1"/>
    <col min="15890" max="15891" width="5.42578125" style="1" bestFit="1" customWidth="1"/>
    <col min="15892" max="15892" width="7.42578125" style="1" bestFit="1" customWidth="1"/>
    <col min="15893" max="15894" width="5.42578125" style="1" bestFit="1" customWidth="1"/>
    <col min="15895" max="15895" width="7" style="1" customWidth="1"/>
    <col min="15896" max="15896" width="4.85546875" style="1" bestFit="1" customWidth="1"/>
    <col min="15897" max="15897" width="6" style="1" bestFit="1" customWidth="1"/>
    <col min="15898" max="15898" width="5.42578125" style="1" bestFit="1" customWidth="1"/>
    <col min="15899" max="15899" width="6.42578125" style="1" bestFit="1" customWidth="1"/>
    <col min="15900" max="15900" width="4.42578125" style="1" bestFit="1" customWidth="1"/>
    <col min="15901" max="16133" width="9.140625" style="1"/>
    <col min="16134" max="16134" width="29.85546875" style="1" bestFit="1" customWidth="1"/>
    <col min="16135" max="16135" width="5.28515625" style="1" bestFit="1" customWidth="1"/>
    <col min="16136" max="16136" width="9.140625" style="1"/>
    <col min="16137" max="16137" width="6.5703125" style="1" bestFit="1" customWidth="1"/>
    <col min="16138" max="16138" width="6.5703125" style="1" customWidth="1"/>
    <col min="16139" max="16140" width="7.42578125" style="1" bestFit="1" customWidth="1"/>
    <col min="16141" max="16141" width="5.42578125" style="1" bestFit="1" customWidth="1"/>
    <col min="16142" max="16142" width="7.42578125" style="1" bestFit="1" customWidth="1"/>
    <col min="16143" max="16143" width="5.42578125" style="1" bestFit="1" customWidth="1"/>
    <col min="16144" max="16144" width="7.42578125" style="1" bestFit="1" customWidth="1"/>
    <col min="16145" max="16145" width="6.42578125" style="1" bestFit="1" customWidth="1"/>
    <col min="16146" max="16147" width="5.42578125" style="1" bestFit="1" customWidth="1"/>
    <col min="16148" max="16148" width="7.42578125" style="1" bestFit="1" customWidth="1"/>
    <col min="16149" max="16150" width="5.42578125" style="1" bestFit="1" customWidth="1"/>
    <col min="16151" max="16151" width="7" style="1" customWidth="1"/>
    <col min="16152" max="16152" width="4.85546875" style="1" bestFit="1" customWidth="1"/>
    <col min="16153" max="16153" width="6" style="1" bestFit="1" customWidth="1"/>
    <col min="16154" max="16154" width="5.42578125" style="1" bestFit="1" customWidth="1"/>
    <col min="16155" max="16155" width="6.42578125" style="1" bestFit="1" customWidth="1"/>
    <col min="16156" max="16156" width="4.42578125" style="1" bestFit="1" customWidth="1"/>
    <col min="16157" max="16384" width="9.140625" style="1"/>
  </cols>
  <sheetData>
    <row r="1" spans="1:81">
      <c r="B1" s="4"/>
      <c r="C1" s="4"/>
      <c r="D1" s="4"/>
      <c r="E1" s="149" t="s">
        <v>23</v>
      </c>
      <c r="F1" s="149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43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81" ht="6.75" customHeight="1"/>
    <row r="3" spans="1:81" s="22" customFormat="1" ht="116.25">
      <c r="A3" s="15" t="s">
        <v>115</v>
      </c>
      <c r="B3" s="16" t="s">
        <v>24</v>
      </c>
      <c r="C3" s="17" t="s">
        <v>0</v>
      </c>
      <c r="D3" s="18" t="s">
        <v>25</v>
      </c>
      <c r="E3" s="19" t="s">
        <v>93</v>
      </c>
      <c r="F3" s="19" t="s">
        <v>89</v>
      </c>
      <c r="G3" s="19" t="s">
        <v>90</v>
      </c>
      <c r="H3" s="19" t="s">
        <v>9</v>
      </c>
      <c r="I3" s="19" t="s">
        <v>65</v>
      </c>
      <c r="J3" s="19" t="s">
        <v>58</v>
      </c>
      <c r="K3" s="19" t="s">
        <v>10</v>
      </c>
      <c r="L3" s="19" t="s">
        <v>26</v>
      </c>
      <c r="M3" s="19" t="s">
        <v>11</v>
      </c>
      <c r="N3" s="16" t="s">
        <v>27</v>
      </c>
      <c r="O3" s="16" t="s">
        <v>28</v>
      </c>
      <c r="P3" s="20" t="s">
        <v>29</v>
      </c>
      <c r="Q3" s="20" t="s">
        <v>112</v>
      </c>
      <c r="R3" s="20" t="s">
        <v>30</v>
      </c>
      <c r="S3" s="16" t="s">
        <v>31</v>
      </c>
      <c r="T3" s="16" t="s">
        <v>110</v>
      </c>
      <c r="U3" s="16" t="s">
        <v>32</v>
      </c>
      <c r="V3" s="16" t="s">
        <v>33</v>
      </c>
      <c r="W3" s="20" t="s">
        <v>34</v>
      </c>
      <c r="X3" s="20" t="s">
        <v>73</v>
      </c>
      <c r="Y3" s="20" t="s">
        <v>113</v>
      </c>
      <c r="Z3" s="20" t="s">
        <v>74</v>
      </c>
      <c r="AA3" s="20" t="s">
        <v>35</v>
      </c>
      <c r="AB3" s="20" t="s">
        <v>36</v>
      </c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</row>
    <row r="4" spans="1:81" s="30" customFormat="1" ht="26.25" thickBot="1">
      <c r="A4" s="23" t="s">
        <v>37</v>
      </c>
      <c r="B4" s="24"/>
      <c r="C4" s="25"/>
      <c r="D4" s="26"/>
      <c r="E4" s="27">
        <v>1551</v>
      </c>
      <c r="F4" s="27">
        <v>1554</v>
      </c>
      <c r="G4" s="27">
        <v>1556</v>
      </c>
      <c r="H4" s="27">
        <v>4134</v>
      </c>
      <c r="I4" s="27">
        <v>4500</v>
      </c>
      <c r="J4" s="27">
        <v>500</v>
      </c>
      <c r="K4" s="27">
        <v>505</v>
      </c>
      <c r="L4" s="27">
        <v>506</v>
      </c>
      <c r="M4" s="27">
        <v>5500</v>
      </c>
      <c r="N4" s="28">
        <v>5503</v>
      </c>
      <c r="O4" s="142" t="s">
        <v>105</v>
      </c>
      <c r="P4" s="28">
        <v>5511</v>
      </c>
      <c r="Q4" s="28">
        <v>5512</v>
      </c>
      <c r="R4" s="28">
        <v>5514</v>
      </c>
      <c r="S4" s="28">
        <v>5515</v>
      </c>
      <c r="T4" s="28">
        <v>5521</v>
      </c>
      <c r="U4" s="28">
        <v>5522</v>
      </c>
      <c r="V4" s="28">
        <v>5524</v>
      </c>
      <c r="W4" s="28">
        <v>5525</v>
      </c>
      <c r="X4" s="28">
        <v>5529</v>
      </c>
      <c r="Y4" s="28">
        <v>5532</v>
      </c>
      <c r="Z4" s="28">
        <v>5539</v>
      </c>
      <c r="AA4" s="28">
        <v>601</v>
      </c>
      <c r="AB4" s="28">
        <v>608</v>
      </c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</row>
    <row r="5" spans="1:81" s="37" customFormat="1" ht="13.5" thickBot="1">
      <c r="A5" s="31" t="s">
        <v>38</v>
      </c>
      <c r="B5" s="32"/>
      <c r="C5" s="33"/>
      <c r="D5" s="34">
        <f>SUM(E5:AB5)</f>
        <v>0</v>
      </c>
      <c r="E5" s="35">
        <f>SUM(E6:E7)</f>
        <v>0</v>
      </c>
      <c r="F5" s="35">
        <f>SUM(F6:F7)</f>
        <v>0</v>
      </c>
      <c r="G5" s="35">
        <f t="shared" ref="G5:W5" si="0">SUM(G6:G7)</f>
        <v>0</v>
      </c>
      <c r="H5" s="35">
        <f t="shared" si="0"/>
        <v>0</v>
      </c>
      <c r="I5" s="35">
        <f t="shared" si="0"/>
        <v>1318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-660</v>
      </c>
      <c r="N5" s="35">
        <f t="shared" si="0"/>
        <v>660</v>
      </c>
      <c r="O5" s="35">
        <f t="shared" si="0"/>
        <v>0</v>
      </c>
      <c r="P5" s="35">
        <f t="shared" si="0"/>
        <v>-1318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ref="T5" si="1">SUM(T6:T7)</f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ref="X5:Z5" si="2">SUM(X6:X7)</f>
        <v>0</v>
      </c>
      <c r="Y5" s="35">
        <f t="shared" ref="Y5" si="3">SUM(Y6:Y7)</f>
        <v>0</v>
      </c>
      <c r="Z5" s="35">
        <f t="shared" si="2"/>
        <v>0</v>
      </c>
      <c r="AA5" s="35">
        <f>SUM(AA6:AA7)</f>
        <v>0</v>
      </c>
      <c r="AB5" s="35">
        <f>SUM(AB6:AB7)</f>
        <v>0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</row>
    <row r="6" spans="1:81" s="37" customFormat="1" ht="12.75">
      <c r="A6" s="40" t="s">
        <v>39</v>
      </c>
      <c r="B6" s="41" t="s">
        <v>3</v>
      </c>
      <c r="C6" s="42">
        <v>21</v>
      </c>
      <c r="D6" s="43">
        <f>SUM(E6:AB6)</f>
        <v>0</v>
      </c>
      <c r="E6" s="44"/>
      <c r="F6" s="44"/>
      <c r="G6" s="44"/>
      <c r="H6" s="44"/>
      <c r="I6" s="44"/>
      <c r="J6" s="44"/>
      <c r="K6" s="44"/>
      <c r="L6" s="44"/>
      <c r="M6" s="44">
        <v>-660</v>
      </c>
      <c r="N6" s="45">
        <v>660</v>
      </c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</row>
    <row r="7" spans="1:81" s="37" customFormat="1" ht="13.5" thickBot="1">
      <c r="A7" s="40" t="s">
        <v>68</v>
      </c>
      <c r="B7" s="41" t="s">
        <v>69</v>
      </c>
      <c r="C7" s="42">
        <v>21</v>
      </c>
      <c r="D7" s="43">
        <f t="shared" ref="D7" si="4">SUM(E7:AB7)</f>
        <v>0</v>
      </c>
      <c r="E7" s="44"/>
      <c r="F7" s="44"/>
      <c r="G7" s="44"/>
      <c r="H7" s="44"/>
      <c r="I7" s="44">
        <v>1318</v>
      </c>
      <c r="J7" s="44"/>
      <c r="K7" s="44"/>
      <c r="L7" s="44"/>
      <c r="M7" s="44"/>
      <c r="N7" s="45"/>
      <c r="O7" s="45"/>
      <c r="P7" s="45">
        <v>-1318</v>
      </c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</row>
    <row r="8" spans="1:81" s="36" customFormat="1" ht="13.5" thickBot="1">
      <c r="A8" s="51" t="s">
        <v>70</v>
      </c>
      <c r="B8" s="32"/>
      <c r="C8" s="55"/>
      <c r="D8" s="34">
        <f t="shared" ref="D8:D14" si="5">SUM(E8:AB8)</f>
        <v>0</v>
      </c>
      <c r="E8" s="52">
        <f>SUM(E9:E14)</f>
        <v>7913</v>
      </c>
      <c r="F8" s="52">
        <f>SUM(F9:F14)</f>
        <v>-5000</v>
      </c>
      <c r="G8" s="52">
        <f t="shared" ref="G8:AB8" si="6">SUM(G9:G14)</f>
        <v>5000</v>
      </c>
      <c r="H8" s="52">
        <f t="shared" si="6"/>
        <v>0</v>
      </c>
      <c r="I8" s="52">
        <f t="shared" si="6"/>
        <v>0</v>
      </c>
      <c r="J8" s="52">
        <f t="shared" si="6"/>
        <v>10514</v>
      </c>
      <c r="K8" s="52">
        <f t="shared" si="6"/>
        <v>100</v>
      </c>
      <c r="L8" s="52">
        <f t="shared" si="6"/>
        <v>3575</v>
      </c>
      <c r="M8" s="52">
        <f t="shared" si="6"/>
        <v>24</v>
      </c>
      <c r="N8" s="52">
        <f t="shared" si="6"/>
        <v>0</v>
      </c>
      <c r="O8" s="52">
        <f t="shared" si="6"/>
        <v>-34</v>
      </c>
      <c r="P8" s="52">
        <f t="shared" si="6"/>
        <v>-32696</v>
      </c>
      <c r="Q8" s="52">
        <f t="shared" si="6"/>
        <v>0</v>
      </c>
      <c r="R8" s="52">
        <f t="shared" si="6"/>
        <v>850</v>
      </c>
      <c r="S8" s="52">
        <f t="shared" si="6"/>
        <v>-4861</v>
      </c>
      <c r="T8" s="52">
        <f t="shared" ref="T8" si="7">SUM(T9:T14)</f>
        <v>0</v>
      </c>
      <c r="U8" s="52">
        <f t="shared" si="6"/>
        <v>20</v>
      </c>
      <c r="V8" s="52">
        <f t="shared" si="6"/>
        <v>-560</v>
      </c>
      <c r="W8" s="52">
        <f t="shared" si="6"/>
        <v>-845</v>
      </c>
      <c r="X8" s="52">
        <f t="shared" si="6"/>
        <v>36000</v>
      </c>
      <c r="Y8" s="52">
        <f t="shared" ref="Y8" si="8">SUM(Y9:Y14)</f>
        <v>0</v>
      </c>
      <c r="Z8" s="52">
        <f t="shared" si="6"/>
        <v>-20000</v>
      </c>
      <c r="AA8" s="52">
        <f t="shared" si="6"/>
        <v>40</v>
      </c>
      <c r="AB8" s="52">
        <f t="shared" si="6"/>
        <v>-40</v>
      </c>
    </row>
    <row r="9" spans="1:81" s="36" customFormat="1" ht="12.75">
      <c r="A9" s="57" t="s">
        <v>71</v>
      </c>
      <c r="B9" s="41" t="s">
        <v>72</v>
      </c>
      <c r="C9" s="113">
        <v>23</v>
      </c>
      <c r="D9" s="46">
        <f t="shared" si="5"/>
        <v>0</v>
      </c>
      <c r="E9" s="44"/>
      <c r="F9" s="44"/>
      <c r="G9" s="45"/>
      <c r="H9" s="45"/>
      <c r="I9" s="45"/>
      <c r="J9" s="45">
        <v>10000</v>
      </c>
      <c r="K9" s="45"/>
      <c r="L9" s="45">
        <v>3400</v>
      </c>
      <c r="M9" s="45"/>
      <c r="N9" s="45"/>
      <c r="O9" s="45"/>
      <c r="P9" s="45">
        <f>-16000-10000</f>
        <v>-26000</v>
      </c>
      <c r="Q9" s="45"/>
      <c r="R9" s="45">
        <v>1400</v>
      </c>
      <c r="S9" s="45">
        <f>-1400-3400</f>
        <v>-4800</v>
      </c>
      <c r="T9" s="45"/>
      <c r="U9" s="45"/>
      <c r="V9" s="45"/>
      <c r="W9" s="45"/>
      <c r="X9" s="45">
        <v>36000</v>
      </c>
      <c r="Y9" s="45"/>
      <c r="Z9" s="45">
        <v>-20000</v>
      </c>
      <c r="AA9" s="58"/>
      <c r="AB9" s="58"/>
    </row>
    <row r="10" spans="1:81" s="36" customFormat="1" ht="12.75">
      <c r="A10" s="57" t="s">
        <v>71</v>
      </c>
      <c r="B10" s="41" t="s">
        <v>72</v>
      </c>
      <c r="C10" s="113">
        <v>11</v>
      </c>
      <c r="D10" s="43">
        <f t="shared" si="5"/>
        <v>0</v>
      </c>
      <c r="E10" s="44"/>
      <c r="F10" s="44">
        <v>-5000</v>
      </c>
      <c r="G10" s="45">
        <v>5000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:81" s="36" customFormat="1" ht="12.75">
      <c r="A11" s="40" t="s">
        <v>71</v>
      </c>
      <c r="B11" s="48" t="s">
        <v>72</v>
      </c>
      <c r="C11" s="136">
        <v>21</v>
      </c>
      <c r="D11" s="43">
        <f t="shared" si="5"/>
        <v>0</v>
      </c>
      <c r="E11" s="50"/>
      <c r="F11" s="50"/>
      <c r="G11" s="47"/>
      <c r="H11" s="47"/>
      <c r="I11" s="47"/>
      <c r="J11" s="47"/>
      <c r="K11" s="47">
        <v>100</v>
      </c>
      <c r="L11" s="47"/>
      <c r="M11" s="47">
        <v>-100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>
        <v>40</v>
      </c>
      <c r="AB11" s="47">
        <v>-40</v>
      </c>
    </row>
    <row r="12" spans="1:81" s="36" customFormat="1" ht="25.5">
      <c r="A12" s="40" t="s">
        <v>75</v>
      </c>
      <c r="B12" s="48" t="s">
        <v>91</v>
      </c>
      <c r="C12" s="136">
        <v>21</v>
      </c>
      <c r="D12" s="43">
        <f t="shared" si="5"/>
        <v>-40428</v>
      </c>
      <c r="E12" s="50"/>
      <c r="F12" s="50"/>
      <c r="G12" s="47"/>
      <c r="H12" s="47">
        <v>-8000</v>
      </c>
      <c r="I12" s="47"/>
      <c r="J12" s="47">
        <v>-24200</v>
      </c>
      <c r="K12" s="47"/>
      <c r="L12" s="47">
        <v>-8228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81" s="36" customFormat="1" ht="25.5">
      <c r="A13" s="40" t="s">
        <v>76</v>
      </c>
      <c r="B13" s="54" t="s">
        <v>92</v>
      </c>
      <c r="C13" s="49">
        <v>21</v>
      </c>
      <c r="D13" s="43">
        <f t="shared" si="5"/>
        <v>40428</v>
      </c>
      <c r="E13" s="50"/>
      <c r="F13" s="50"/>
      <c r="G13" s="47"/>
      <c r="H13" s="47">
        <v>8000</v>
      </c>
      <c r="I13" s="47"/>
      <c r="J13" s="47">
        <v>24200</v>
      </c>
      <c r="K13" s="47"/>
      <c r="L13" s="47">
        <v>8228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 spans="1:81" s="36" customFormat="1" ht="13.5" thickBot="1">
      <c r="A14" s="40" t="s">
        <v>59</v>
      </c>
      <c r="B14" s="54" t="s">
        <v>60</v>
      </c>
      <c r="C14" s="49">
        <v>21</v>
      </c>
      <c r="D14" s="137">
        <f t="shared" si="5"/>
        <v>0</v>
      </c>
      <c r="E14" s="50">
        <v>7913</v>
      </c>
      <c r="F14" s="50"/>
      <c r="G14" s="47"/>
      <c r="H14" s="47"/>
      <c r="I14" s="47"/>
      <c r="J14" s="47">
        <v>514</v>
      </c>
      <c r="K14" s="47"/>
      <c r="L14" s="47">
        <v>175</v>
      </c>
      <c r="M14" s="47">
        <v>124</v>
      </c>
      <c r="N14" s="47"/>
      <c r="O14" s="47">
        <v>-34</v>
      </c>
      <c r="P14" s="47">
        <v>-6696</v>
      </c>
      <c r="Q14" s="47"/>
      <c r="R14" s="47">
        <v>-550</v>
      </c>
      <c r="S14" s="47">
        <v>-61</v>
      </c>
      <c r="T14" s="47"/>
      <c r="U14" s="47">
        <v>20</v>
      </c>
      <c r="V14" s="47">
        <v>-560</v>
      </c>
      <c r="W14" s="47">
        <v>-845</v>
      </c>
      <c r="X14" s="47"/>
      <c r="Y14" s="47"/>
      <c r="Z14" s="47"/>
      <c r="AA14" s="47"/>
      <c r="AB14" s="47"/>
    </row>
    <row r="15" spans="1:81" ht="15.75" thickBot="1">
      <c r="A15" s="51" t="s">
        <v>67</v>
      </c>
      <c r="B15" s="32" t="s">
        <v>3</v>
      </c>
      <c r="C15" s="33">
        <v>21</v>
      </c>
      <c r="D15" s="34">
        <f>SUM(E15:AB15)</f>
        <v>-8005</v>
      </c>
      <c r="E15" s="52">
        <f>SUM(E16:E16)</f>
        <v>0</v>
      </c>
      <c r="F15" s="52">
        <f>SUM(F16:F16)</f>
        <v>0</v>
      </c>
      <c r="G15" s="52">
        <f t="shared" ref="G15:W15" si="9">SUM(G16:G16)</f>
        <v>0</v>
      </c>
      <c r="H15" s="52">
        <f t="shared" si="9"/>
        <v>0</v>
      </c>
      <c r="I15" s="52">
        <v>30000</v>
      </c>
      <c r="J15" s="52">
        <v>800</v>
      </c>
      <c r="K15" s="52">
        <v>0</v>
      </c>
      <c r="L15" s="52">
        <v>272</v>
      </c>
      <c r="M15" s="52">
        <v>-1072</v>
      </c>
      <c r="N15" s="52">
        <f t="shared" si="9"/>
        <v>0</v>
      </c>
      <c r="O15" s="52">
        <v>0</v>
      </c>
      <c r="P15" s="52">
        <f t="shared" si="9"/>
        <v>0</v>
      </c>
      <c r="Q15" s="52">
        <v>0</v>
      </c>
      <c r="R15" s="52">
        <v>-38005</v>
      </c>
      <c r="S15" s="52">
        <f t="shared" si="9"/>
        <v>0</v>
      </c>
      <c r="T15" s="52">
        <v>0</v>
      </c>
      <c r="U15" s="52">
        <f t="shared" si="9"/>
        <v>0</v>
      </c>
      <c r="V15" s="52">
        <f t="shared" si="9"/>
        <v>0</v>
      </c>
      <c r="W15" s="52">
        <f t="shared" si="9"/>
        <v>0</v>
      </c>
      <c r="X15" s="52">
        <v>0</v>
      </c>
      <c r="Y15" s="52">
        <v>0</v>
      </c>
      <c r="Z15" s="52">
        <v>0</v>
      </c>
      <c r="AA15" s="52">
        <f>SUM(AA16:AA16)</f>
        <v>0</v>
      </c>
      <c r="AB15" s="52">
        <f>SUM(AB16:AB16)</f>
        <v>0</v>
      </c>
    </row>
    <row r="16" spans="1:81" ht="15.75" thickBot="1">
      <c r="A16" s="31" t="s">
        <v>104</v>
      </c>
      <c r="B16" s="32" t="s">
        <v>3</v>
      </c>
      <c r="C16" s="33">
        <v>21</v>
      </c>
      <c r="D16" s="34">
        <f t="shared" ref="D16:D17" si="10">SUM(E16:AB16)</f>
        <v>8005</v>
      </c>
      <c r="E16" s="52">
        <v>0</v>
      </c>
      <c r="F16" s="52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3668</v>
      </c>
      <c r="L16" s="141">
        <v>2507</v>
      </c>
      <c r="M16" s="141">
        <v>0</v>
      </c>
      <c r="N16" s="141">
        <v>0</v>
      </c>
      <c r="O16" s="141">
        <v>1830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</row>
    <row r="17" spans="1:28" ht="15.75" thickBot="1">
      <c r="A17" s="31" t="s">
        <v>106</v>
      </c>
      <c r="B17" s="32" t="s">
        <v>107</v>
      </c>
      <c r="C17" s="33">
        <v>21</v>
      </c>
      <c r="D17" s="34">
        <f t="shared" si="10"/>
        <v>0</v>
      </c>
      <c r="E17" s="52"/>
      <c r="F17" s="52"/>
      <c r="G17" s="52"/>
      <c r="H17" s="52"/>
      <c r="I17" s="52"/>
      <c r="J17" s="52">
        <v>1493</v>
      </c>
      <c r="K17" s="52"/>
      <c r="L17" s="52">
        <v>507</v>
      </c>
      <c r="M17" s="52"/>
      <c r="N17" s="52"/>
      <c r="O17" s="52"/>
      <c r="P17" s="52">
        <v>-2000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1:28" ht="15.75" thickBot="1">
      <c r="A18" s="51" t="s">
        <v>66</v>
      </c>
      <c r="B18" s="32" t="s">
        <v>94</v>
      </c>
      <c r="C18" s="33">
        <v>11</v>
      </c>
      <c r="D18" s="95">
        <f>SUM(K18:AB18)</f>
        <v>0</v>
      </c>
      <c r="E18" s="52">
        <v>0</v>
      </c>
      <c r="F18" s="52">
        <v>0</v>
      </c>
      <c r="G18" s="52">
        <v>-4088</v>
      </c>
      <c r="H18" s="52">
        <v>0</v>
      </c>
      <c r="I18" s="52">
        <v>4088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</row>
    <row r="19" spans="1:28" ht="15.75" thickBot="1">
      <c r="A19" s="31" t="s">
        <v>2</v>
      </c>
      <c r="B19" s="60"/>
      <c r="C19" s="61"/>
      <c r="D19" s="34">
        <f>SUM(E19:AB19)</f>
        <v>0</v>
      </c>
      <c r="E19" s="52">
        <f>SUM(E20:E29)</f>
        <v>0</v>
      </c>
      <c r="F19" s="52">
        <f t="shared" ref="F19:AB19" si="11">SUM(F20:F29)</f>
        <v>0</v>
      </c>
      <c r="G19" s="52">
        <f t="shared" si="11"/>
        <v>0</v>
      </c>
      <c r="H19" s="52">
        <f t="shared" si="11"/>
        <v>0</v>
      </c>
      <c r="I19" s="52">
        <f t="shared" si="11"/>
        <v>0</v>
      </c>
      <c r="J19" s="52">
        <f t="shared" si="11"/>
        <v>5723</v>
      </c>
      <c r="K19" s="52">
        <f t="shared" si="11"/>
        <v>0</v>
      </c>
      <c r="L19" s="52">
        <f t="shared" si="11"/>
        <v>469</v>
      </c>
      <c r="M19" s="52">
        <f t="shared" si="11"/>
        <v>300</v>
      </c>
      <c r="N19" s="52">
        <f t="shared" si="11"/>
        <v>0</v>
      </c>
      <c r="O19" s="52">
        <f t="shared" si="11"/>
        <v>-2000</v>
      </c>
      <c r="P19" s="52">
        <f t="shared" si="11"/>
        <v>-4820</v>
      </c>
      <c r="Q19" s="52">
        <f t="shared" si="11"/>
        <v>2700</v>
      </c>
      <c r="R19" s="52">
        <f t="shared" si="11"/>
        <v>-1000</v>
      </c>
      <c r="S19" s="52">
        <f t="shared" si="11"/>
        <v>-8100</v>
      </c>
      <c r="T19" s="52">
        <f t="shared" si="11"/>
        <v>1830</v>
      </c>
      <c r="U19" s="52">
        <f t="shared" si="11"/>
        <v>0</v>
      </c>
      <c r="V19" s="52">
        <f t="shared" si="11"/>
        <v>498</v>
      </c>
      <c r="W19" s="52">
        <f t="shared" si="11"/>
        <v>0</v>
      </c>
      <c r="X19" s="52">
        <f t="shared" si="11"/>
        <v>0</v>
      </c>
      <c r="Y19" s="52">
        <f t="shared" si="11"/>
        <v>4400</v>
      </c>
      <c r="Z19" s="52">
        <f t="shared" si="11"/>
        <v>0</v>
      </c>
      <c r="AA19" s="52">
        <f t="shared" si="11"/>
        <v>0</v>
      </c>
      <c r="AB19" s="52">
        <f t="shared" si="11"/>
        <v>0</v>
      </c>
    </row>
    <row r="20" spans="1:28">
      <c r="A20" s="148" t="s">
        <v>108</v>
      </c>
      <c r="B20" s="105" t="s">
        <v>109</v>
      </c>
      <c r="C20" s="38">
        <v>21</v>
      </c>
      <c r="D20" s="147">
        <f t="shared" ref="D20:D25" si="12">SUM(E20:AB20)</f>
        <v>0</v>
      </c>
      <c r="E20" s="39"/>
      <c r="F20" s="39"/>
      <c r="G20" s="39"/>
      <c r="H20" s="39"/>
      <c r="I20" s="39"/>
      <c r="J20" s="39">
        <v>-1000</v>
      </c>
      <c r="K20" s="39"/>
      <c r="L20" s="39">
        <v>-330</v>
      </c>
      <c r="M20" s="39"/>
      <c r="N20" s="39"/>
      <c r="O20" s="39"/>
      <c r="P20" s="39"/>
      <c r="Q20" s="39"/>
      <c r="R20" s="39"/>
      <c r="S20" s="39">
        <v>-250</v>
      </c>
      <c r="T20" s="39">
        <v>1330</v>
      </c>
      <c r="U20" s="39"/>
      <c r="V20" s="39">
        <v>250</v>
      </c>
      <c r="W20" s="39"/>
      <c r="X20" s="39"/>
      <c r="Y20" s="39"/>
      <c r="Z20" s="39"/>
      <c r="AA20" s="39"/>
      <c r="AB20" s="39"/>
    </row>
    <row r="21" spans="1:28">
      <c r="A21" s="40" t="s">
        <v>111</v>
      </c>
      <c r="B21" s="54" t="s">
        <v>109</v>
      </c>
      <c r="C21" s="49">
        <v>21</v>
      </c>
      <c r="D21" s="147">
        <f t="shared" si="12"/>
        <v>0</v>
      </c>
      <c r="E21" s="50"/>
      <c r="F21" s="50"/>
      <c r="G21" s="50"/>
      <c r="H21" s="50"/>
      <c r="I21" s="50"/>
      <c r="J21" s="50"/>
      <c r="K21" s="50"/>
      <c r="L21" s="50"/>
      <c r="M21" s="50">
        <v>500</v>
      </c>
      <c r="N21" s="50"/>
      <c r="O21" s="50"/>
      <c r="P21" s="50">
        <v>-500</v>
      </c>
      <c r="Q21" s="50">
        <v>2700</v>
      </c>
      <c r="R21" s="50"/>
      <c r="S21" s="50">
        <v>-4250</v>
      </c>
      <c r="T21" s="50">
        <v>500</v>
      </c>
      <c r="U21" s="50"/>
      <c r="V21" s="50">
        <v>250</v>
      </c>
      <c r="W21" s="50"/>
      <c r="X21" s="50"/>
      <c r="Y21" s="50">
        <v>800</v>
      </c>
      <c r="Z21" s="50"/>
      <c r="AA21" s="50"/>
      <c r="AB21" s="50"/>
    </row>
    <row r="22" spans="1:28">
      <c r="A22" s="40" t="s">
        <v>114</v>
      </c>
      <c r="B22" s="54" t="s">
        <v>109</v>
      </c>
      <c r="C22" s="49">
        <v>21</v>
      </c>
      <c r="D22" s="147">
        <f t="shared" si="12"/>
        <v>0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>
        <v>-3600</v>
      </c>
      <c r="T22" s="50"/>
      <c r="U22" s="50"/>
      <c r="V22" s="50"/>
      <c r="W22" s="50"/>
      <c r="X22" s="50"/>
      <c r="Y22" s="50">
        <v>3600</v>
      </c>
      <c r="Z22" s="50"/>
      <c r="AA22" s="50"/>
      <c r="AB22" s="50"/>
    </row>
    <row r="23" spans="1:28">
      <c r="A23" s="40" t="s">
        <v>118</v>
      </c>
      <c r="B23" s="54" t="s">
        <v>7</v>
      </c>
      <c r="C23" s="49">
        <v>21</v>
      </c>
      <c r="D23" s="147">
        <f t="shared" si="12"/>
        <v>3000</v>
      </c>
      <c r="E23" s="50"/>
      <c r="F23" s="50"/>
      <c r="G23" s="50"/>
      <c r="H23" s="50"/>
      <c r="I23" s="50"/>
      <c r="J23" s="50"/>
      <c r="K23" s="50"/>
      <c r="L23" s="50">
        <v>-1486</v>
      </c>
      <c r="M23" s="50">
        <v>-200</v>
      </c>
      <c r="N23" s="50"/>
      <c r="O23" s="50"/>
      <c r="P23" s="50">
        <v>-4320</v>
      </c>
      <c r="Q23" s="50"/>
      <c r="R23" s="50"/>
      <c r="S23" s="50"/>
      <c r="T23" s="50"/>
      <c r="U23" s="50"/>
      <c r="V23" s="50">
        <v>9006</v>
      </c>
      <c r="W23" s="50"/>
      <c r="X23" s="50"/>
      <c r="Y23" s="50"/>
      <c r="Z23" s="50"/>
      <c r="AA23" s="50"/>
      <c r="AB23" s="50"/>
    </row>
    <row r="24" spans="1:28">
      <c r="A24" s="40" t="s">
        <v>117</v>
      </c>
      <c r="B24" s="54" t="s">
        <v>7</v>
      </c>
      <c r="C24" s="49">
        <v>21</v>
      </c>
      <c r="D24" s="147">
        <f t="shared" si="12"/>
        <v>0</v>
      </c>
      <c r="E24" s="50"/>
      <c r="F24" s="50"/>
      <c r="G24" s="50"/>
      <c r="H24" s="50"/>
      <c r="I24" s="50"/>
      <c r="J24" s="50">
        <v>6723</v>
      </c>
      <c r="K24" s="50"/>
      <c r="L24" s="50">
        <v>2285</v>
      </c>
      <c r="M24" s="50"/>
      <c r="N24" s="50"/>
      <c r="O24" s="50"/>
      <c r="P24" s="50"/>
      <c r="Q24" s="50"/>
      <c r="R24" s="50"/>
      <c r="S24" s="50"/>
      <c r="T24" s="50"/>
      <c r="U24" s="50"/>
      <c r="V24" s="50">
        <v>-9008</v>
      </c>
      <c r="W24" s="50"/>
      <c r="X24" s="50"/>
      <c r="Y24" s="50"/>
      <c r="Z24" s="50"/>
      <c r="AA24" s="50"/>
      <c r="AB24" s="50"/>
    </row>
    <row r="25" spans="1:28">
      <c r="A25" s="40" t="s">
        <v>116</v>
      </c>
      <c r="B25" s="54" t="s">
        <v>3</v>
      </c>
      <c r="C25" s="49">
        <v>21</v>
      </c>
      <c r="D25" s="147">
        <f t="shared" si="12"/>
        <v>-3000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>
        <v>-2000</v>
      </c>
      <c r="P25" s="50"/>
      <c r="Q25" s="50"/>
      <c r="R25" s="50">
        <v>-1000</v>
      </c>
      <c r="S25" s="50"/>
      <c r="T25" s="50"/>
      <c r="U25" s="50"/>
      <c r="V25" s="50"/>
      <c r="W25" s="50"/>
      <c r="X25" s="50"/>
      <c r="Y25" s="50"/>
      <c r="Z25" s="50"/>
      <c r="AA25" s="50"/>
      <c r="AB25" s="50"/>
    </row>
    <row r="26" spans="1:28">
      <c r="A26" s="145" t="s">
        <v>95</v>
      </c>
      <c r="B26" s="146" t="s">
        <v>8</v>
      </c>
      <c r="C26" s="42">
        <v>21</v>
      </c>
      <c r="D26" s="147">
        <f>SUM(E26:AB26)</f>
        <v>-5530</v>
      </c>
      <c r="E26" s="44"/>
      <c r="F26" s="44"/>
      <c r="G26" s="44"/>
      <c r="H26" s="44"/>
      <c r="I26" s="44"/>
      <c r="J26" s="44">
        <v>-4127</v>
      </c>
      <c r="K26" s="44"/>
      <c r="L26" s="44">
        <v>-1403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</row>
    <row r="27" spans="1:28">
      <c r="A27" s="53" t="s">
        <v>96</v>
      </c>
      <c r="B27" s="54" t="s">
        <v>8</v>
      </c>
      <c r="C27" s="49">
        <v>21</v>
      </c>
      <c r="D27" s="56">
        <f t="shared" ref="D27:D29" si="13">SUM(E27:AB27)</f>
        <v>5530</v>
      </c>
      <c r="E27" s="50"/>
      <c r="F27" s="50"/>
      <c r="G27" s="50"/>
      <c r="H27" s="50"/>
      <c r="I27" s="50"/>
      <c r="J27" s="50">
        <v>4127</v>
      </c>
      <c r="K27" s="50"/>
      <c r="L27" s="50">
        <v>1403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</row>
    <row r="28" spans="1:28">
      <c r="A28" s="53" t="s">
        <v>97</v>
      </c>
      <c r="B28" s="54" t="s">
        <v>7</v>
      </c>
      <c r="C28" s="49">
        <v>21</v>
      </c>
      <c r="D28" s="56">
        <f t="shared" si="13"/>
        <v>-25000</v>
      </c>
      <c r="E28" s="50"/>
      <c r="F28" s="50"/>
      <c r="G28" s="50"/>
      <c r="H28" s="50"/>
      <c r="I28" s="50"/>
      <c r="J28" s="50">
        <v>-18657</v>
      </c>
      <c r="K28" s="50"/>
      <c r="L28" s="50">
        <v>-6343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</row>
    <row r="29" spans="1:28" ht="15.75" thickBot="1">
      <c r="A29" s="53" t="s">
        <v>97</v>
      </c>
      <c r="B29" s="106" t="s">
        <v>49</v>
      </c>
      <c r="C29" s="107">
        <v>21</v>
      </c>
      <c r="D29" s="109">
        <f t="shared" si="13"/>
        <v>25000</v>
      </c>
      <c r="E29" s="108"/>
      <c r="F29" s="108"/>
      <c r="G29" s="108"/>
      <c r="H29" s="108"/>
      <c r="I29" s="108"/>
      <c r="J29" s="108">
        <v>18657</v>
      </c>
      <c r="K29" s="108"/>
      <c r="L29" s="108">
        <v>6343</v>
      </c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5.75" thickBot="1">
      <c r="A30" s="59" t="s">
        <v>45</v>
      </c>
      <c r="B30" s="60"/>
      <c r="C30" s="61"/>
      <c r="D30" s="62">
        <f>SUM(E30:AB30)</f>
        <v>0</v>
      </c>
      <c r="E30" s="35">
        <f>SUM(E19,E18,E17,E16,E15,E8,E5)</f>
        <v>7913</v>
      </c>
      <c r="F30" s="35">
        <f>SUM(F19,F18,F17,F16,F15,F8,F5)</f>
        <v>-5000</v>
      </c>
      <c r="G30" s="35">
        <f>SUM(G19,G18,G17,G16,G15,G8,G5)</f>
        <v>912</v>
      </c>
      <c r="H30" s="35">
        <f>SUM(H19,H18,H17,H16,H15,H8,H5)</f>
        <v>0</v>
      </c>
      <c r="I30" s="35">
        <f>SUM(I19,I18,I17,I16,I15,I8,I5)</f>
        <v>35406</v>
      </c>
      <c r="J30" s="35">
        <f>SUM(J19,J18,J17,J16,J15,J8,J5)</f>
        <v>18530</v>
      </c>
      <c r="K30" s="35">
        <f>SUM(K19,K18,K17,K16,K15,K8,K5)</f>
        <v>3768</v>
      </c>
      <c r="L30" s="35">
        <f>SUM(L19,L18,L17,L16,L15,L8,L5)</f>
        <v>7330</v>
      </c>
      <c r="M30" s="35">
        <f>SUM(M19,M18,M17,M16,M15,M8,M5)</f>
        <v>-1408</v>
      </c>
      <c r="N30" s="35">
        <f>SUM(N19,N18,N17,N16,N15,N8,N5)</f>
        <v>660</v>
      </c>
      <c r="O30" s="35">
        <f>SUM(O19,O18,O17,O16,O15,O8,O5)</f>
        <v>-204</v>
      </c>
      <c r="P30" s="35">
        <f>SUM(P19,P18,P17,P16,P15,P8,P5)</f>
        <v>-40834</v>
      </c>
      <c r="Q30" s="35">
        <f>SUM(Q19,Q18,Q17,Q16,Q15,Q8,Q5)</f>
        <v>2700</v>
      </c>
      <c r="R30" s="35">
        <f>SUM(R19,R18,R17,R16,R15,R8,R5)</f>
        <v>-38155</v>
      </c>
      <c r="S30" s="35">
        <f>SUM(S19,S18,S17,S16,S15,S8,S5)</f>
        <v>-12961</v>
      </c>
      <c r="T30" s="35">
        <f>SUM(T19,T18,T17,T16,T15,T8,T5)</f>
        <v>1830</v>
      </c>
      <c r="U30" s="35">
        <f>SUM(U19,U18,U17,U16,U15,U8,U5)</f>
        <v>20</v>
      </c>
      <c r="V30" s="35">
        <f>SUM(V19,V18,V17,V16,V15,V8,V5)</f>
        <v>-62</v>
      </c>
      <c r="W30" s="35">
        <f>SUM(W19,W18,W17,W16,W15,W8,W5)</f>
        <v>-845</v>
      </c>
      <c r="X30" s="35">
        <f>SUM(X19,X18,X17,X16,X15,X8,X5)</f>
        <v>36000</v>
      </c>
      <c r="Y30" s="35">
        <f>SUM(Y19,Y18,Y17,Y16,Y15,Y8,Y5)</f>
        <v>4400</v>
      </c>
      <c r="Z30" s="35">
        <f>SUM(Z19,Z18,Z17,Z16,Z15,Z8,Z5)</f>
        <v>-20000</v>
      </c>
      <c r="AA30" s="35">
        <f>SUM(AA19,AA18,AA17,AA16,AA15,AA8,AA5)</f>
        <v>40</v>
      </c>
      <c r="AB30" s="35">
        <f>SUM(AB19,AB18,AB17,AB16,AB15,AB8,AB5)</f>
        <v>-40</v>
      </c>
    </row>
    <row r="31" spans="1:28">
      <c r="A31" s="151"/>
      <c r="B31" s="152"/>
      <c r="C31" s="152"/>
      <c r="D31" s="152"/>
      <c r="E31" s="152"/>
      <c r="F31" s="152"/>
      <c r="G31" s="152"/>
      <c r="H31" s="152"/>
      <c r="I31" s="152"/>
      <c r="J31" s="63"/>
      <c r="K31" s="63"/>
      <c r="L31" s="63"/>
      <c r="M31" s="63"/>
      <c r="N31" s="63"/>
      <c r="O31" s="63"/>
      <c r="P31" s="63"/>
      <c r="Q31" s="144"/>
      <c r="R31" s="63"/>
      <c r="S31" s="63"/>
      <c r="T31" s="144"/>
      <c r="U31" s="63"/>
      <c r="V31" s="63"/>
      <c r="W31" s="63"/>
      <c r="X31" s="63"/>
      <c r="Y31" s="144"/>
      <c r="Z31" s="63"/>
      <c r="AA31" s="63"/>
      <c r="AB31" s="63"/>
    </row>
    <row r="32" spans="1:28">
      <c r="A32" s="67" t="s">
        <v>4</v>
      </c>
      <c r="B32" s="64"/>
      <c r="C32" s="64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1:28">
      <c r="A33" s="5"/>
      <c r="B33" s="64"/>
      <c r="C33" s="64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1:28">
      <c r="A34" s="2" t="s">
        <v>5</v>
      </c>
      <c r="D34" s="65"/>
    </row>
    <row r="35" spans="1:28">
      <c r="A35" s="2" t="s">
        <v>6</v>
      </c>
      <c r="D35" s="68"/>
    </row>
    <row r="36" spans="1:28">
      <c r="D36" s="69"/>
    </row>
    <row r="37" spans="1:28">
      <c r="A37" s="5"/>
      <c r="D37" s="69"/>
    </row>
  </sheetData>
  <mergeCells count="2">
    <mergeCell ref="E1:P1"/>
    <mergeCell ref="A31:I31"/>
  </mergeCells>
  <pageMargins left="0.70866141732283472" right="0.70866141732283472" top="0.94488188976377963" bottom="0.74803149606299213" header="0.31496062992125984" footer="0.31496062992125984"/>
  <pageSetup paperSize="9" scale="75" orientation="landscape" r:id="rId1"/>
  <headerFooter>
    <oddHeader>&amp;RLisa 1
Tartu Linnavalitsuse 16.12.2014. a 
korralduse nr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0"/>
  <sheetViews>
    <sheetView workbookViewId="0">
      <pane xSplit="4" ySplit="4" topLeftCell="E32" activePane="bottomRight" state="frozen"/>
      <selection pane="topRight" activeCell="D1" sqref="D1"/>
      <selection pane="bottomLeft" activeCell="A5" sqref="A5"/>
      <selection pane="bottomRight" activeCell="M48" sqref="M48"/>
    </sheetView>
  </sheetViews>
  <sheetFormatPr defaultRowHeight="15"/>
  <cols>
    <col min="1" max="1" width="21.140625" customWidth="1"/>
    <col min="2" max="2" width="6.7109375" style="1" bestFit="1" customWidth="1"/>
    <col min="3" max="3" width="7.42578125" style="1" bestFit="1" customWidth="1"/>
    <col min="4" max="5" width="8" bestFit="1" customWidth="1"/>
    <col min="6" max="6" width="6" bestFit="1" customWidth="1"/>
    <col min="7" max="7" width="8" bestFit="1" customWidth="1"/>
    <col min="8" max="8" width="6" bestFit="1" customWidth="1"/>
    <col min="9" max="9" width="6.42578125" style="1" bestFit="1" customWidth="1"/>
    <col min="10" max="10" width="5.42578125" bestFit="1" customWidth="1"/>
    <col min="11" max="11" width="8" bestFit="1" customWidth="1"/>
    <col min="12" max="12" width="6" bestFit="1" customWidth="1"/>
    <col min="13" max="14" width="6.42578125" bestFit="1" customWidth="1"/>
    <col min="15" max="15" width="6.42578125" style="1" customWidth="1"/>
    <col min="16" max="16" width="6" bestFit="1" customWidth="1"/>
    <col min="17" max="17" width="7" bestFit="1" customWidth="1"/>
    <col min="18" max="18" width="7.42578125" bestFit="1" customWidth="1"/>
    <col min="19" max="19" width="6.42578125" style="1" customWidth="1"/>
    <col min="20" max="20" width="7" style="1" bestFit="1" customWidth="1"/>
  </cols>
  <sheetData>
    <row r="1" spans="1:27" s="1" customFormat="1" ht="15.75">
      <c r="A1" s="6" t="s">
        <v>98</v>
      </c>
    </row>
    <row r="2" spans="1:27" s="1" customFormat="1" ht="15.75" thickBot="1"/>
    <row r="3" spans="1:27" ht="120" customHeight="1">
      <c r="A3" s="71" t="s">
        <v>99</v>
      </c>
      <c r="B3" s="72" t="s">
        <v>51</v>
      </c>
      <c r="C3" s="72" t="s">
        <v>80</v>
      </c>
      <c r="D3" s="73" t="s">
        <v>79</v>
      </c>
      <c r="E3" s="75" t="s">
        <v>58</v>
      </c>
      <c r="F3" s="74" t="s">
        <v>10</v>
      </c>
      <c r="G3" s="74" t="s">
        <v>13</v>
      </c>
      <c r="H3" s="74" t="s">
        <v>14</v>
      </c>
      <c r="I3" s="74" t="s">
        <v>1</v>
      </c>
      <c r="J3" s="74" t="s">
        <v>15</v>
      </c>
      <c r="K3" s="74" t="s">
        <v>16</v>
      </c>
      <c r="L3" s="74" t="s">
        <v>17</v>
      </c>
      <c r="M3" s="74" t="s">
        <v>18</v>
      </c>
      <c r="N3" s="74" t="s">
        <v>19</v>
      </c>
      <c r="O3" s="74" t="s">
        <v>85</v>
      </c>
      <c r="P3" s="74" t="s">
        <v>20</v>
      </c>
      <c r="Q3" s="74" t="s">
        <v>21</v>
      </c>
      <c r="R3" s="74" t="s">
        <v>22</v>
      </c>
      <c r="S3" s="74" t="s">
        <v>101</v>
      </c>
      <c r="T3" s="74" t="s">
        <v>9</v>
      </c>
      <c r="U3" s="7"/>
      <c r="V3" s="7"/>
      <c r="W3" s="7"/>
      <c r="X3" s="7"/>
      <c r="Y3" s="7"/>
      <c r="Z3" s="7"/>
      <c r="AA3" s="7"/>
    </row>
    <row r="4" spans="1:27" ht="15.75" thickBot="1">
      <c r="A4" s="76"/>
      <c r="B4" s="76"/>
      <c r="C4" s="76">
        <v>3500</v>
      </c>
      <c r="D4" s="77"/>
      <c r="E4" s="79">
        <v>500</v>
      </c>
      <c r="F4" s="78">
        <v>505</v>
      </c>
      <c r="G4" s="78">
        <v>506</v>
      </c>
      <c r="H4" s="78">
        <v>5500</v>
      </c>
      <c r="I4" s="78">
        <v>5503</v>
      </c>
      <c r="J4" s="78">
        <v>5504</v>
      </c>
      <c r="K4" s="78">
        <v>5511</v>
      </c>
      <c r="L4" s="78">
        <v>5513</v>
      </c>
      <c r="M4" s="78">
        <v>5514</v>
      </c>
      <c r="N4" s="78">
        <v>5515</v>
      </c>
      <c r="O4" s="78">
        <v>5521</v>
      </c>
      <c r="P4" s="78">
        <v>5522</v>
      </c>
      <c r="Q4" s="78">
        <v>5524</v>
      </c>
      <c r="R4" s="78">
        <v>5525</v>
      </c>
      <c r="S4" s="78">
        <v>5540</v>
      </c>
      <c r="T4" s="78">
        <v>4134</v>
      </c>
      <c r="U4" s="12"/>
      <c r="V4" s="12"/>
      <c r="W4" s="12"/>
      <c r="X4" s="12"/>
      <c r="Y4" s="12"/>
      <c r="Z4" s="12"/>
      <c r="AA4" s="12"/>
    </row>
    <row r="5" spans="1:27" ht="15.75" thickBot="1">
      <c r="A5" s="114" t="s">
        <v>52</v>
      </c>
      <c r="B5" s="80" t="s">
        <v>7</v>
      </c>
      <c r="C5" s="115">
        <f t="shared" ref="C5:T5" si="0">SUM(C6:C17)</f>
        <v>44077</v>
      </c>
      <c r="D5" s="115">
        <f t="shared" si="0"/>
        <v>44224</v>
      </c>
      <c r="E5" s="115">
        <f t="shared" si="0"/>
        <v>724</v>
      </c>
      <c r="F5" s="115">
        <f t="shared" si="0"/>
        <v>0</v>
      </c>
      <c r="G5" s="115">
        <f t="shared" si="0"/>
        <v>245</v>
      </c>
      <c r="H5" s="115">
        <f t="shared" si="0"/>
        <v>610</v>
      </c>
      <c r="I5" s="115">
        <f t="shared" si="0"/>
        <v>1186</v>
      </c>
      <c r="J5" s="115">
        <f t="shared" si="0"/>
        <v>2072</v>
      </c>
      <c r="K5" s="115">
        <f t="shared" si="0"/>
        <v>0</v>
      </c>
      <c r="L5" s="115">
        <f t="shared" si="0"/>
        <v>0</v>
      </c>
      <c r="M5" s="115">
        <f t="shared" si="0"/>
        <v>1610</v>
      </c>
      <c r="N5" s="115">
        <f t="shared" si="0"/>
        <v>-260</v>
      </c>
      <c r="O5" s="115">
        <f t="shared" si="0"/>
        <v>0</v>
      </c>
      <c r="P5" s="115">
        <f t="shared" si="0"/>
        <v>0</v>
      </c>
      <c r="Q5" s="115">
        <f t="shared" si="0"/>
        <v>7963</v>
      </c>
      <c r="R5" s="115">
        <f t="shared" si="0"/>
        <v>30074</v>
      </c>
      <c r="S5" s="115"/>
      <c r="T5" s="125">
        <f t="shared" si="0"/>
        <v>0</v>
      </c>
      <c r="U5" s="12"/>
      <c r="V5" s="13"/>
      <c r="W5" s="12"/>
      <c r="X5" s="12"/>
      <c r="Y5" s="12"/>
      <c r="Z5" s="12"/>
      <c r="AA5" s="12"/>
    </row>
    <row r="6" spans="1:27">
      <c r="A6" s="85" t="s">
        <v>81</v>
      </c>
      <c r="B6" s="86"/>
      <c r="C6" s="116"/>
      <c r="D6" s="119">
        <f t="shared" ref="D6:D17" si="1">SUM(E6:T6)</f>
        <v>638</v>
      </c>
      <c r="E6" s="87">
        <v>476</v>
      </c>
      <c r="F6" s="88"/>
      <c r="G6" s="88">
        <v>162</v>
      </c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7"/>
      <c r="V6" s="13"/>
      <c r="W6" s="7"/>
      <c r="X6" s="7"/>
      <c r="Y6" s="7"/>
      <c r="Z6" s="7"/>
      <c r="AA6" s="7"/>
    </row>
    <row r="7" spans="1:27" s="1" customFormat="1">
      <c r="A7" s="85" t="s">
        <v>87</v>
      </c>
      <c r="B7" s="86"/>
      <c r="C7" s="116">
        <v>491</v>
      </c>
      <c r="D7" s="119">
        <f t="shared" si="1"/>
        <v>0</v>
      </c>
      <c r="E7" s="87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7"/>
      <c r="V7" s="13"/>
      <c r="W7" s="7"/>
      <c r="X7" s="7"/>
      <c r="Y7" s="7"/>
      <c r="Z7" s="7"/>
      <c r="AA7" s="7"/>
    </row>
    <row r="8" spans="1:27">
      <c r="A8" s="85" t="s">
        <v>54</v>
      </c>
      <c r="B8" s="86"/>
      <c r="C8" s="116">
        <v>6347</v>
      </c>
      <c r="D8" s="119">
        <f t="shared" si="1"/>
        <v>6347</v>
      </c>
      <c r="E8" s="89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>
        <v>6347</v>
      </c>
      <c r="S8" s="90"/>
      <c r="T8" s="90"/>
      <c r="U8" s="7"/>
      <c r="V8" s="13"/>
      <c r="W8" s="7"/>
      <c r="X8" s="7"/>
      <c r="Y8" s="7"/>
      <c r="Z8" s="7"/>
      <c r="AA8" s="7"/>
    </row>
    <row r="9" spans="1:27">
      <c r="A9" s="85" t="s">
        <v>42</v>
      </c>
      <c r="B9" s="86"/>
      <c r="C9" s="116">
        <v>1020</v>
      </c>
      <c r="D9" s="119">
        <f t="shared" si="1"/>
        <v>1020</v>
      </c>
      <c r="E9" s="89"/>
      <c r="F9" s="90"/>
      <c r="G9" s="90"/>
      <c r="H9" s="90"/>
      <c r="I9" s="90"/>
      <c r="J9" s="90"/>
      <c r="K9" s="90"/>
      <c r="L9" s="90"/>
      <c r="M9" s="90"/>
      <c r="N9" s="90">
        <v>800</v>
      </c>
      <c r="O9" s="90"/>
      <c r="P9" s="90"/>
      <c r="Q9" s="90">
        <v>220</v>
      </c>
      <c r="R9" s="90"/>
      <c r="S9" s="90"/>
      <c r="T9" s="90"/>
      <c r="U9" s="7"/>
      <c r="V9" s="13"/>
      <c r="W9" s="7"/>
      <c r="X9" s="7"/>
      <c r="Y9" s="7"/>
      <c r="Z9" s="7"/>
      <c r="AA9" s="7"/>
    </row>
    <row r="10" spans="1:27" s="1" customFormat="1">
      <c r="A10" s="85" t="s">
        <v>61</v>
      </c>
      <c r="B10" s="86"/>
      <c r="C10" s="116">
        <v>3561</v>
      </c>
      <c r="D10" s="119">
        <f t="shared" si="1"/>
        <v>3561</v>
      </c>
      <c r="E10" s="89">
        <v>71</v>
      </c>
      <c r="F10" s="90"/>
      <c r="G10" s="90">
        <v>23</v>
      </c>
      <c r="H10" s="90"/>
      <c r="I10" s="90"/>
      <c r="J10" s="90"/>
      <c r="K10" s="90"/>
      <c r="L10" s="90"/>
      <c r="M10" s="90"/>
      <c r="N10" s="90"/>
      <c r="O10" s="90"/>
      <c r="P10" s="90"/>
      <c r="Q10" s="90">
        <v>2991</v>
      </c>
      <c r="R10" s="90">
        <v>476</v>
      </c>
      <c r="S10" s="90"/>
      <c r="T10" s="90"/>
      <c r="U10" s="7"/>
      <c r="V10" s="13"/>
      <c r="W10" s="7"/>
      <c r="X10" s="7"/>
      <c r="Y10" s="7"/>
      <c r="Z10" s="7"/>
      <c r="AA10" s="7"/>
    </row>
    <row r="11" spans="1:27">
      <c r="A11" s="85" t="s">
        <v>43</v>
      </c>
      <c r="B11" s="86"/>
      <c r="C11" s="116">
        <v>1681</v>
      </c>
      <c r="D11" s="119">
        <f t="shared" si="1"/>
        <v>1681</v>
      </c>
      <c r="E11" s="89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>
        <v>1681</v>
      </c>
      <c r="R11" s="90"/>
      <c r="S11" s="90"/>
      <c r="T11" s="90"/>
      <c r="U11" s="7"/>
      <c r="V11" s="13"/>
      <c r="W11" s="7"/>
      <c r="X11" s="7"/>
      <c r="Y11" s="7"/>
      <c r="Z11" s="7"/>
      <c r="AA11" s="7"/>
    </row>
    <row r="12" spans="1:27">
      <c r="A12" s="85" t="s">
        <v>44</v>
      </c>
      <c r="B12" s="86"/>
      <c r="C12" s="116">
        <v>855</v>
      </c>
      <c r="D12" s="119">
        <f t="shared" si="1"/>
        <v>855</v>
      </c>
      <c r="E12" s="89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>
        <v>855</v>
      </c>
      <c r="S12" s="90"/>
      <c r="T12" s="90"/>
      <c r="U12" s="7"/>
      <c r="V12" s="13"/>
      <c r="W12" s="7"/>
      <c r="X12" s="7"/>
      <c r="Y12" s="7"/>
      <c r="Z12" s="7"/>
      <c r="AA12" s="7"/>
    </row>
    <row r="13" spans="1:27">
      <c r="A13" s="85" t="s">
        <v>82</v>
      </c>
      <c r="B13" s="86"/>
      <c r="C13" s="116">
        <v>6040</v>
      </c>
      <c r="D13" s="119">
        <f t="shared" si="1"/>
        <v>6040</v>
      </c>
      <c r="E13" s="89">
        <v>177</v>
      </c>
      <c r="F13" s="90"/>
      <c r="G13" s="90">
        <v>60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>
        <v>5803</v>
      </c>
      <c r="S13" s="90"/>
      <c r="T13" s="90"/>
      <c r="U13" s="7"/>
      <c r="V13" s="13"/>
      <c r="W13" s="7"/>
      <c r="X13" s="7"/>
      <c r="Y13" s="7"/>
      <c r="Z13" s="7"/>
      <c r="AA13" s="7"/>
    </row>
    <row r="14" spans="1:27">
      <c r="A14" s="85" t="s">
        <v>50</v>
      </c>
      <c r="B14" s="86"/>
      <c r="C14" s="116">
        <v>1140</v>
      </c>
      <c r="D14" s="119">
        <f t="shared" si="1"/>
        <v>1140</v>
      </c>
      <c r="E14" s="89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>
        <v>1140</v>
      </c>
      <c r="S14" s="90"/>
      <c r="T14" s="90"/>
      <c r="U14" s="7"/>
      <c r="V14" s="13"/>
      <c r="W14" s="7"/>
      <c r="X14" s="7"/>
      <c r="Y14" s="7"/>
      <c r="Z14" s="7"/>
      <c r="AA14" s="7"/>
    </row>
    <row r="15" spans="1:27">
      <c r="A15" s="85" t="s">
        <v>56</v>
      </c>
      <c r="B15" s="86"/>
      <c r="C15" s="116">
        <v>5726</v>
      </c>
      <c r="D15" s="119">
        <f t="shared" si="1"/>
        <v>5726</v>
      </c>
      <c r="E15" s="89"/>
      <c r="F15" s="90"/>
      <c r="G15" s="90"/>
      <c r="H15" s="90">
        <v>80</v>
      </c>
      <c r="I15" s="90"/>
      <c r="J15" s="90">
        <v>2006</v>
      </c>
      <c r="K15" s="90"/>
      <c r="L15" s="90"/>
      <c r="M15" s="90">
        <v>960</v>
      </c>
      <c r="N15" s="90"/>
      <c r="O15" s="90"/>
      <c r="P15" s="90"/>
      <c r="Q15" s="90">
        <v>1051</v>
      </c>
      <c r="R15" s="90">
        <v>1629</v>
      </c>
      <c r="S15" s="90"/>
      <c r="T15" s="90"/>
      <c r="U15" s="7"/>
      <c r="V15" s="13"/>
      <c r="W15" s="7"/>
      <c r="X15" s="7"/>
      <c r="Y15" s="7"/>
      <c r="Z15" s="7"/>
      <c r="AA15" s="7"/>
    </row>
    <row r="16" spans="1:27" s="1" customFormat="1">
      <c r="A16" s="85" t="s">
        <v>41</v>
      </c>
      <c r="B16" s="86"/>
      <c r="C16" s="116">
        <v>5708</v>
      </c>
      <c r="D16" s="119">
        <f t="shared" si="1"/>
        <v>5708</v>
      </c>
      <c r="E16" s="91"/>
      <c r="F16" s="92"/>
      <c r="G16" s="92"/>
      <c r="H16" s="92"/>
      <c r="I16" s="92"/>
      <c r="J16" s="92">
        <v>66</v>
      </c>
      <c r="K16" s="92"/>
      <c r="L16" s="92"/>
      <c r="M16" s="92">
        <v>650</v>
      </c>
      <c r="N16" s="92">
        <v>-1060</v>
      </c>
      <c r="O16" s="92"/>
      <c r="P16" s="92"/>
      <c r="Q16" s="92">
        <v>2020</v>
      </c>
      <c r="R16" s="92">
        <v>4032</v>
      </c>
      <c r="S16" s="92"/>
      <c r="T16" s="92"/>
      <c r="U16" s="7"/>
      <c r="V16" s="13"/>
      <c r="W16" s="7"/>
      <c r="X16" s="7"/>
      <c r="Y16" s="7"/>
      <c r="Z16" s="7"/>
      <c r="AA16" s="7"/>
    </row>
    <row r="17" spans="1:27" s="1" customFormat="1" ht="15.75" thickBot="1">
      <c r="A17" s="85" t="s">
        <v>62</v>
      </c>
      <c r="B17" s="86"/>
      <c r="C17" s="116">
        <v>11508</v>
      </c>
      <c r="D17" s="119">
        <f t="shared" si="1"/>
        <v>11508</v>
      </c>
      <c r="E17" s="91"/>
      <c r="F17" s="92"/>
      <c r="G17" s="92"/>
      <c r="H17" s="92">
        <v>530</v>
      </c>
      <c r="I17" s="92">
        <v>1186</v>
      </c>
      <c r="J17" s="92"/>
      <c r="K17" s="92"/>
      <c r="L17" s="92"/>
      <c r="M17" s="92"/>
      <c r="N17" s="92"/>
      <c r="O17" s="92"/>
      <c r="P17" s="92"/>
      <c r="Q17" s="92"/>
      <c r="R17" s="92">
        <v>9792</v>
      </c>
      <c r="S17" s="92"/>
      <c r="T17" s="92"/>
      <c r="U17" s="7"/>
      <c r="V17" s="13"/>
      <c r="W17" s="7"/>
      <c r="X17" s="7"/>
      <c r="Y17" s="7"/>
      <c r="Z17" s="7"/>
      <c r="AA17" s="7"/>
    </row>
    <row r="18" spans="1:27" ht="27" thickBot="1">
      <c r="A18" s="114" t="s">
        <v>48</v>
      </c>
      <c r="B18" s="80" t="s">
        <v>49</v>
      </c>
      <c r="C18" s="115">
        <f t="shared" ref="C18:T18" si="2">SUM(C19:C21)</f>
        <v>33756</v>
      </c>
      <c r="D18" s="115">
        <f t="shared" si="2"/>
        <v>34158</v>
      </c>
      <c r="E18" s="115">
        <f t="shared" si="2"/>
        <v>2192</v>
      </c>
      <c r="F18" s="115">
        <f t="shared" si="2"/>
        <v>286</v>
      </c>
      <c r="G18" s="115">
        <f t="shared" si="2"/>
        <v>745</v>
      </c>
      <c r="H18" s="115">
        <f t="shared" si="2"/>
        <v>-995</v>
      </c>
      <c r="I18" s="115">
        <f t="shared" si="2"/>
        <v>3116</v>
      </c>
      <c r="J18" s="115">
        <f t="shared" si="2"/>
        <v>568</v>
      </c>
      <c r="K18" s="115">
        <f t="shared" si="2"/>
        <v>0</v>
      </c>
      <c r="L18" s="115">
        <f t="shared" si="2"/>
        <v>248</v>
      </c>
      <c r="M18" s="115">
        <f t="shared" si="2"/>
        <v>237</v>
      </c>
      <c r="N18" s="115">
        <f t="shared" si="2"/>
        <v>0</v>
      </c>
      <c r="O18" s="115">
        <f t="shared" si="2"/>
        <v>0</v>
      </c>
      <c r="P18" s="115">
        <f t="shared" si="2"/>
        <v>38</v>
      </c>
      <c r="Q18" s="115">
        <f t="shared" si="2"/>
        <v>4191</v>
      </c>
      <c r="R18" s="115">
        <f t="shared" si="2"/>
        <v>23532</v>
      </c>
      <c r="S18" s="115"/>
      <c r="T18" s="125">
        <f t="shared" si="2"/>
        <v>0</v>
      </c>
      <c r="U18" s="12"/>
      <c r="V18" s="12"/>
      <c r="W18" s="12"/>
      <c r="X18" s="12"/>
      <c r="Y18" s="12"/>
      <c r="Z18" s="12"/>
      <c r="AA18" s="12"/>
    </row>
    <row r="19" spans="1:27">
      <c r="A19" s="85" t="s">
        <v>55</v>
      </c>
      <c r="B19" s="86"/>
      <c r="C19" s="117"/>
      <c r="D19" s="134">
        <f>SUM(E19:T19)</f>
        <v>402</v>
      </c>
      <c r="E19" s="87">
        <v>300</v>
      </c>
      <c r="F19" s="88"/>
      <c r="G19" s="88">
        <v>102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7"/>
      <c r="V19" s="13"/>
      <c r="W19" s="7"/>
      <c r="X19" s="7"/>
      <c r="Y19" s="7"/>
      <c r="Z19" s="7"/>
      <c r="AA19" s="7"/>
    </row>
    <row r="20" spans="1:27" s="1" customFormat="1">
      <c r="A20" s="96" t="s">
        <v>63</v>
      </c>
      <c r="B20" s="86"/>
      <c r="C20" s="116">
        <v>16432</v>
      </c>
      <c r="D20" s="118">
        <f>SUM(E20:T20)</f>
        <v>16432</v>
      </c>
      <c r="E20" s="87">
        <v>176</v>
      </c>
      <c r="F20" s="88"/>
      <c r="G20" s="88">
        <v>60</v>
      </c>
      <c r="H20" s="88">
        <v>-1358</v>
      </c>
      <c r="I20" s="88"/>
      <c r="J20" s="88">
        <v>448</v>
      </c>
      <c r="K20" s="88"/>
      <c r="L20" s="88"/>
      <c r="M20" s="88"/>
      <c r="N20" s="88"/>
      <c r="O20" s="88"/>
      <c r="P20" s="88"/>
      <c r="Q20" s="88">
        <v>3016</v>
      </c>
      <c r="R20" s="88">
        <v>14090</v>
      </c>
      <c r="S20" s="88"/>
      <c r="T20" s="88"/>
      <c r="U20" s="7"/>
      <c r="V20" s="13"/>
      <c r="W20" s="7"/>
      <c r="X20" s="7"/>
      <c r="Y20" s="7"/>
      <c r="Z20" s="7"/>
      <c r="AA20" s="7"/>
    </row>
    <row r="21" spans="1:27" s="1" customFormat="1" ht="27" thickBot="1">
      <c r="A21" s="85" t="s">
        <v>83</v>
      </c>
      <c r="B21" s="86"/>
      <c r="C21" s="116">
        <v>17324</v>
      </c>
      <c r="D21" s="118">
        <f>SUM(E21:T21)</f>
        <v>17324</v>
      </c>
      <c r="E21" s="87">
        <f>1115+601</f>
        <v>1716</v>
      </c>
      <c r="F21" s="88">
        <v>286</v>
      </c>
      <c r="G21" s="88">
        <v>583</v>
      </c>
      <c r="H21" s="88">
        <v>363</v>
      </c>
      <c r="I21" s="88">
        <v>3116</v>
      </c>
      <c r="J21" s="88">
        <v>120</v>
      </c>
      <c r="K21" s="88"/>
      <c r="L21" s="88">
        <v>248</v>
      </c>
      <c r="M21" s="88">
        <v>237</v>
      </c>
      <c r="N21" s="88"/>
      <c r="O21" s="88"/>
      <c r="P21" s="88">
        <v>38</v>
      </c>
      <c r="Q21" s="88">
        <v>1175</v>
      </c>
      <c r="R21" s="88">
        <v>9442</v>
      </c>
      <c r="S21" s="88"/>
      <c r="T21" s="88"/>
      <c r="U21" s="7"/>
      <c r="V21" s="13"/>
      <c r="W21" s="7"/>
      <c r="X21" s="7"/>
      <c r="Y21" s="7"/>
      <c r="Z21" s="7"/>
      <c r="AA21" s="7"/>
    </row>
    <row r="22" spans="1:27" ht="27" thickBot="1">
      <c r="A22" s="114" t="s">
        <v>46</v>
      </c>
      <c r="B22" s="80" t="s">
        <v>8</v>
      </c>
      <c r="C22" s="115">
        <f t="shared" ref="C22:T22" si="3">SUM(C23:C30)</f>
        <v>70181</v>
      </c>
      <c r="D22" s="115">
        <f t="shared" si="3"/>
        <v>66617</v>
      </c>
      <c r="E22" s="115">
        <f t="shared" si="3"/>
        <v>0</v>
      </c>
      <c r="F22" s="115">
        <f t="shared" si="3"/>
        <v>0</v>
      </c>
      <c r="G22" s="115">
        <f t="shared" si="3"/>
        <v>0</v>
      </c>
      <c r="H22" s="115">
        <f t="shared" si="3"/>
        <v>500</v>
      </c>
      <c r="I22" s="115">
        <f t="shared" si="3"/>
        <v>1477</v>
      </c>
      <c r="J22" s="115">
        <f t="shared" si="3"/>
        <v>5060</v>
      </c>
      <c r="K22" s="115">
        <f t="shared" si="3"/>
        <v>100</v>
      </c>
      <c r="L22" s="115">
        <f t="shared" si="3"/>
        <v>0</v>
      </c>
      <c r="M22" s="115">
        <f t="shared" si="3"/>
        <v>1456</v>
      </c>
      <c r="N22" s="115">
        <f t="shared" si="3"/>
        <v>0</v>
      </c>
      <c r="O22" s="115">
        <f t="shared" si="3"/>
        <v>360</v>
      </c>
      <c r="P22" s="115">
        <f t="shared" si="3"/>
        <v>0</v>
      </c>
      <c r="Q22" s="115">
        <f t="shared" si="3"/>
        <v>12096</v>
      </c>
      <c r="R22" s="115">
        <f t="shared" si="3"/>
        <v>45568</v>
      </c>
      <c r="S22" s="115"/>
      <c r="T22" s="125">
        <f t="shared" si="3"/>
        <v>0</v>
      </c>
      <c r="U22" s="12"/>
      <c r="V22" s="13"/>
      <c r="W22" s="12"/>
      <c r="X22" s="12"/>
      <c r="Y22" s="12"/>
      <c r="Z22" s="12"/>
      <c r="AA22" s="12"/>
    </row>
    <row r="23" spans="1:27">
      <c r="A23" s="85" t="s">
        <v>81</v>
      </c>
      <c r="B23" s="86"/>
      <c r="C23" s="117">
        <v>2418</v>
      </c>
      <c r="D23" s="134">
        <f t="shared" ref="D23:D31" si="4">SUM(E23:T23)</f>
        <v>1780</v>
      </c>
      <c r="E23" s="102"/>
      <c r="F23" s="97"/>
      <c r="G23" s="99"/>
      <c r="H23" s="99"/>
      <c r="I23" s="99"/>
      <c r="J23" s="99"/>
      <c r="K23" s="99"/>
      <c r="L23" s="99"/>
      <c r="M23" s="99">
        <v>453</v>
      </c>
      <c r="N23" s="99"/>
      <c r="O23" s="99"/>
      <c r="P23" s="99"/>
      <c r="Q23" s="99">
        <v>2461</v>
      </c>
      <c r="R23" s="99">
        <v>-1134</v>
      </c>
      <c r="S23" s="99"/>
      <c r="T23" s="97"/>
      <c r="U23" s="7"/>
      <c r="V23" s="13"/>
      <c r="W23" s="7"/>
      <c r="X23" s="7"/>
      <c r="Y23" s="7"/>
      <c r="Z23" s="7"/>
      <c r="AA23" s="7"/>
    </row>
    <row r="24" spans="1:27">
      <c r="A24" s="85" t="s">
        <v>57</v>
      </c>
      <c r="B24" s="86"/>
      <c r="C24" s="116">
        <v>8632</v>
      </c>
      <c r="D24" s="118">
        <f t="shared" si="4"/>
        <v>8230</v>
      </c>
      <c r="E24" s="103"/>
      <c r="F24" s="90"/>
      <c r="G24" s="100"/>
      <c r="H24" s="100">
        <v>500</v>
      </c>
      <c r="I24" s="100"/>
      <c r="J24" s="100">
        <v>870</v>
      </c>
      <c r="K24" s="100">
        <v>100</v>
      </c>
      <c r="L24" s="100"/>
      <c r="M24" s="100"/>
      <c r="N24" s="100"/>
      <c r="O24" s="100"/>
      <c r="P24" s="100"/>
      <c r="Q24" s="100">
        <v>400</v>
      </c>
      <c r="R24" s="100">
        <v>6360</v>
      </c>
      <c r="S24" s="100"/>
      <c r="T24" s="90"/>
      <c r="U24" s="7"/>
      <c r="V24" s="13"/>
      <c r="W24" s="7"/>
      <c r="X24" s="7"/>
      <c r="Y24" s="7"/>
      <c r="Z24" s="7"/>
      <c r="AA24" s="7"/>
    </row>
    <row r="25" spans="1:27" s="1" customFormat="1">
      <c r="A25" s="85" t="s">
        <v>54</v>
      </c>
      <c r="B25" s="86"/>
      <c r="C25" s="116">
        <v>7036</v>
      </c>
      <c r="D25" s="118">
        <f t="shared" si="4"/>
        <v>7036</v>
      </c>
      <c r="E25" s="103"/>
      <c r="F25" s="9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>
        <v>688</v>
      </c>
      <c r="R25" s="100">
        <v>6348</v>
      </c>
      <c r="S25" s="100"/>
      <c r="T25" s="90"/>
      <c r="U25" s="7"/>
      <c r="V25" s="13"/>
      <c r="W25" s="7"/>
      <c r="X25" s="7"/>
      <c r="Y25" s="7"/>
      <c r="Z25" s="7"/>
      <c r="AA25" s="7"/>
    </row>
    <row r="26" spans="1:27" s="1" customFormat="1">
      <c r="A26" s="85" t="s">
        <v>64</v>
      </c>
      <c r="B26" s="86"/>
      <c r="C26" s="116">
        <v>7377</v>
      </c>
      <c r="D26" s="118">
        <f t="shared" si="4"/>
        <v>7377</v>
      </c>
      <c r="E26" s="103"/>
      <c r="F26" s="90"/>
      <c r="G26" s="100"/>
      <c r="H26" s="100"/>
      <c r="I26" s="100"/>
      <c r="J26" s="100"/>
      <c r="K26" s="100"/>
      <c r="L26" s="100"/>
      <c r="M26" s="100"/>
      <c r="N26" s="100"/>
      <c r="O26" s="100">
        <v>360</v>
      </c>
      <c r="P26" s="100"/>
      <c r="Q26" s="100">
        <v>7017</v>
      </c>
      <c r="R26" s="100"/>
      <c r="S26" s="100"/>
      <c r="T26" s="90"/>
      <c r="U26" s="7"/>
      <c r="V26" s="13"/>
      <c r="W26" s="7"/>
      <c r="X26" s="7"/>
      <c r="Y26" s="7"/>
      <c r="Z26" s="7"/>
      <c r="AA26" s="7"/>
    </row>
    <row r="27" spans="1:27">
      <c r="A27" s="85" t="s">
        <v>42</v>
      </c>
      <c r="B27" s="86"/>
      <c r="C27" s="116">
        <v>500</v>
      </c>
      <c r="D27" s="118">
        <f t="shared" si="4"/>
        <v>500</v>
      </c>
      <c r="E27" s="103"/>
      <c r="F27" s="9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>
        <v>500</v>
      </c>
      <c r="S27" s="100"/>
      <c r="T27" s="90"/>
      <c r="U27" s="7"/>
      <c r="V27" s="13"/>
      <c r="W27" s="7"/>
      <c r="X27" s="7"/>
      <c r="Y27" s="7"/>
      <c r="Z27" s="7"/>
      <c r="AA27" s="7"/>
    </row>
    <row r="28" spans="1:27">
      <c r="A28" s="85" t="s">
        <v>43</v>
      </c>
      <c r="B28" s="86"/>
      <c r="C28" s="116">
        <v>32535</v>
      </c>
      <c r="D28" s="118">
        <f t="shared" si="4"/>
        <v>30011</v>
      </c>
      <c r="E28" s="103"/>
      <c r="F28" s="90"/>
      <c r="G28" s="100"/>
      <c r="H28" s="100"/>
      <c r="I28" s="100">
        <v>538</v>
      </c>
      <c r="J28" s="100"/>
      <c r="K28" s="100"/>
      <c r="L28" s="100"/>
      <c r="M28" s="100"/>
      <c r="N28" s="100"/>
      <c r="O28" s="100"/>
      <c r="P28" s="100"/>
      <c r="Q28" s="100"/>
      <c r="R28" s="100">
        <v>29473</v>
      </c>
      <c r="S28" s="100"/>
      <c r="T28" s="90"/>
      <c r="U28" s="7"/>
      <c r="V28" s="13"/>
      <c r="W28" s="7"/>
      <c r="X28" s="7"/>
      <c r="Y28" s="7"/>
      <c r="Z28" s="7"/>
      <c r="AA28" s="7"/>
    </row>
    <row r="29" spans="1:27" s="1" customFormat="1">
      <c r="A29" s="85" t="s">
        <v>84</v>
      </c>
      <c r="B29" s="86"/>
      <c r="C29" s="116">
        <v>10430</v>
      </c>
      <c r="D29" s="118">
        <f t="shared" si="4"/>
        <v>10430</v>
      </c>
      <c r="E29" s="123"/>
      <c r="F29" s="92"/>
      <c r="G29" s="124"/>
      <c r="H29" s="124"/>
      <c r="I29" s="124">
        <v>939</v>
      </c>
      <c r="J29" s="124">
        <v>4190</v>
      </c>
      <c r="K29" s="124"/>
      <c r="L29" s="124"/>
      <c r="M29" s="124"/>
      <c r="N29" s="124"/>
      <c r="O29" s="124"/>
      <c r="P29" s="124"/>
      <c r="Q29" s="124">
        <v>1530</v>
      </c>
      <c r="R29" s="124">
        <v>3771</v>
      </c>
      <c r="S29" s="124"/>
      <c r="T29" s="92"/>
      <c r="U29" s="7"/>
      <c r="V29" s="13"/>
      <c r="W29" s="7"/>
      <c r="X29" s="7"/>
      <c r="Y29" s="7"/>
      <c r="Z29" s="7"/>
      <c r="AA29" s="7"/>
    </row>
    <row r="30" spans="1:27" ht="15.75" thickBot="1">
      <c r="A30" s="85" t="s">
        <v>44</v>
      </c>
      <c r="B30" s="86"/>
      <c r="C30" s="116">
        <v>1253</v>
      </c>
      <c r="D30" s="135">
        <f t="shared" si="4"/>
        <v>1253</v>
      </c>
      <c r="E30" s="104"/>
      <c r="F30" s="98"/>
      <c r="G30" s="101"/>
      <c r="H30" s="101"/>
      <c r="I30" s="101"/>
      <c r="J30" s="101"/>
      <c r="K30" s="101"/>
      <c r="L30" s="101"/>
      <c r="M30" s="101">
        <v>1003</v>
      </c>
      <c r="N30" s="101"/>
      <c r="O30" s="101"/>
      <c r="P30" s="101"/>
      <c r="Q30" s="101"/>
      <c r="R30" s="101">
        <v>250</v>
      </c>
      <c r="S30" s="101"/>
      <c r="T30" s="98"/>
      <c r="U30" s="7"/>
      <c r="V30" s="13"/>
      <c r="W30" s="7"/>
      <c r="X30" s="7"/>
      <c r="Y30" s="7"/>
      <c r="Z30" s="7"/>
      <c r="AA30" s="7"/>
    </row>
    <row r="31" spans="1:27" s="1" customFormat="1" ht="27" thickBot="1">
      <c r="A31" s="114" t="s">
        <v>86</v>
      </c>
      <c r="B31" s="80" t="s">
        <v>47</v>
      </c>
      <c r="C31" s="120">
        <v>0</v>
      </c>
      <c r="D31" s="81">
        <f t="shared" si="4"/>
        <v>0</v>
      </c>
      <c r="E31" s="126">
        <v>140</v>
      </c>
      <c r="F31" s="94">
        <v>180</v>
      </c>
      <c r="G31" s="94">
        <v>170</v>
      </c>
      <c r="H31" s="94"/>
      <c r="I31" s="94"/>
      <c r="J31" s="94">
        <v>-490</v>
      </c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12"/>
      <c r="V31" s="12"/>
      <c r="W31" s="12"/>
      <c r="X31" s="12"/>
      <c r="Y31" s="12"/>
      <c r="Z31" s="12"/>
      <c r="AA31" s="12"/>
    </row>
    <row r="32" spans="1:27" s="1" customFormat="1" ht="27" thickBot="1">
      <c r="A32" s="114" t="s">
        <v>88</v>
      </c>
      <c r="B32" s="80"/>
      <c r="C32" s="121">
        <f>SUM(C33:C36)</f>
        <v>27531</v>
      </c>
      <c r="D32" s="121">
        <f t="shared" ref="D32:T32" si="5">SUM(D33:D36)</f>
        <v>24897</v>
      </c>
      <c r="E32" s="121">
        <f t="shared" si="5"/>
        <v>0</v>
      </c>
      <c r="F32" s="121">
        <f t="shared" si="5"/>
        <v>277</v>
      </c>
      <c r="G32" s="121">
        <f t="shared" si="5"/>
        <v>190</v>
      </c>
      <c r="H32" s="121">
        <f t="shared" si="5"/>
        <v>0</v>
      </c>
      <c r="I32" s="121">
        <f t="shared" si="5"/>
        <v>0</v>
      </c>
      <c r="J32" s="121">
        <f t="shared" si="5"/>
        <v>1033</v>
      </c>
      <c r="K32" s="121">
        <f t="shared" si="5"/>
        <v>0</v>
      </c>
      <c r="L32" s="121">
        <f t="shared" si="5"/>
        <v>0</v>
      </c>
      <c r="M32" s="121">
        <f t="shared" si="5"/>
        <v>0</v>
      </c>
      <c r="N32" s="121">
        <f t="shared" si="5"/>
        <v>0</v>
      </c>
      <c r="O32" s="121">
        <f t="shared" si="5"/>
        <v>0</v>
      </c>
      <c r="P32" s="121">
        <f t="shared" si="5"/>
        <v>0</v>
      </c>
      <c r="Q32" s="121">
        <f t="shared" si="5"/>
        <v>9863</v>
      </c>
      <c r="R32" s="121">
        <f t="shared" si="5"/>
        <v>150</v>
      </c>
      <c r="S32" s="121">
        <f t="shared" si="5"/>
        <v>0</v>
      </c>
      <c r="T32" s="138">
        <f t="shared" si="5"/>
        <v>13384</v>
      </c>
      <c r="U32" s="12"/>
      <c r="V32" s="12"/>
      <c r="W32" s="12"/>
      <c r="X32" s="12"/>
      <c r="Y32" s="12"/>
      <c r="Z32" s="12"/>
      <c r="AA32" s="12"/>
    </row>
    <row r="33" spans="1:27" s="1" customFormat="1" ht="26.25">
      <c r="A33" s="110" t="s">
        <v>71</v>
      </c>
      <c r="B33" s="127" t="s">
        <v>72</v>
      </c>
      <c r="C33" s="128">
        <f>2634+10013</f>
        <v>12647</v>
      </c>
      <c r="D33" s="134">
        <f t="shared" ref="D33:D40" si="6">SUM(E33:T33)</f>
        <v>10013</v>
      </c>
      <c r="E33" s="102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>
        <v>9863</v>
      </c>
      <c r="R33" s="97">
        <v>150</v>
      </c>
      <c r="S33" s="97"/>
      <c r="T33" s="97"/>
      <c r="U33" s="12"/>
      <c r="V33" s="12"/>
      <c r="W33" s="12"/>
      <c r="X33" s="12"/>
      <c r="Y33" s="12"/>
      <c r="Z33" s="12"/>
      <c r="AA33" s="12"/>
    </row>
    <row r="34" spans="1:27" s="1" customFormat="1" ht="26.25">
      <c r="A34" s="112" t="s">
        <v>75</v>
      </c>
      <c r="B34" s="129" t="s">
        <v>91</v>
      </c>
      <c r="C34" s="130">
        <v>3384</v>
      </c>
      <c r="D34" s="118">
        <f t="shared" si="6"/>
        <v>3384</v>
      </c>
      <c r="E34" s="89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>
        <v>3384</v>
      </c>
      <c r="U34" s="12"/>
      <c r="V34" s="12"/>
      <c r="W34" s="12"/>
      <c r="X34" s="12"/>
      <c r="Y34" s="12"/>
      <c r="Z34" s="12"/>
      <c r="AA34" s="12"/>
    </row>
    <row r="35" spans="1:27" s="1" customFormat="1" ht="26.25">
      <c r="A35" s="112" t="s">
        <v>76</v>
      </c>
      <c r="B35" s="129" t="s">
        <v>92</v>
      </c>
      <c r="C35" s="130">
        <v>10000</v>
      </c>
      <c r="D35" s="118">
        <f t="shared" si="6"/>
        <v>10000</v>
      </c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>
        <v>10000</v>
      </c>
      <c r="U35" s="12"/>
      <c r="V35" s="12"/>
      <c r="W35" s="12"/>
      <c r="X35" s="12"/>
      <c r="Y35" s="12"/>
      <c r="Z35" s="12"/>
      <c r="AA35" s="12"/>
    </row>
    <row r="36" spans="1:27" s="1" customFormat="1" ht="27" thickBot="1">
      <c r="A36" s="111" t="s">
        <v>77</v>
      </c>
      <c r="B36" s="131" t="s">
        <v>78</v>
      </c>
      <c r="C36" s="132">
        <v>1500</v>
      </c>
      <c r="D36" s="135">
        <f t="shared" si="6"/>
        <v>1500</v>
      </c>
      <c r="E36" s="133"/>
      <c r="F36" s="98">
        <v>277</v>
      </c>
      <c r="G36" s="98">
        <v>190</v>
      </c>
      <c r="H36" s="98"/>
      <c r="I36" s="98"/>
      <c r="J36" s="98">
        <v>1033</v>
      </c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12"/>
      <c r="V36" s="12"/>
      <c r="W36" s="12"/>
      <c r="X36" s="12"/>
      <c r="Y36" s="12"/>
      <c r="Z36" s="12"/>
      <c r="AA36" s="12"/>
    </row>
    <row r="37" spans="1:27" ht="15.75" thickBot="1">
      <c r="A37" s="114" t="s">
        <v>53</v>
      </c>
      <c r="B37" s="80" t="s">
        <v>40</v>
      </c>
      <c r="C37" s="115">
        <v>245</v>
      </c>
      <c r="D37" s="81">
        <f t="shared" si="6"/>
        <v>245</v>
      </c>
      <c r="E37" s="82"/>
      <c r="F37" s="83"/>
      <c r="G37" s="83"/>
      <c r="H37" s="84"/>
      <c r="I37" s="84"/>
      <c r="J37" s="83"/>
      <c r="K37" s="84"/>
      <c r="L37" s="83"/>
      <c r="M37" s="83"/>
      <c r="N37" s="84"/>
      <c r="O37" s="84">
        <v>245</v>
      </c>
      <c r="P37" s="84"/>
      <c r="Q37" s="84"/>
      <c r="R37" s="84"/>
      <c r="S37" s="84"/>
      <c r="T37" s="84"/>
      <c r="U37" s="12"/>
      <c r="V37" s="13"/>
      <c r="W37" s="12"/>
      <c r="X37" s="12"/>
      <c r="Y37" s="12"/>
      <c r="Z37" s="12"/>
      <c r="AA37" s="12"/>
    </row>
    <row r="38" spans="1:27" s="1" customFormat="1" ht="15.75" thickBot="1">
      <c r="A38" s="114" t="s">
        <v>100</v>
      </c>
      <c r="B38" s="80">
        <v>10400</v>
      </c>
      <c r="C38" s="115">
        <v>403</v>
      </c>
      <c r="D38" s="139">
        <f t="shared" si="6"/>
        <v>403</v>
      </c>
      <c r="E38" s="82"/>
      <c r="F38" s="83"/>
      <c r="G38" s="83"/>
      <c r="H38" s="84"/>
      <c r="I38" s="84"/>
      <c r="J38" s="83">
        <v>403</v>
      </c>
      <c r="K38" s="84"/>
      <c r="L38" s="83"/>
      <c r="M38" s="83"/>
      <c r="N38" s="84"/>
      <c r="O38" s="84"/>
      <c r="P38" s="84"/>
      <c r="Q38" s="84"/>
      <c r="R38" s="84"/>
      <c r="S38" s="84"/>
      <c r="T38" s="84"/>
      <c r="U38" s="12"/>
      <c r="V38" s="13"/>
      <c r="W38" s="12"/>
      <c r="X38" s="12"/>
      <c r="Y38" s="12"/>
      <c r="Z38" s="12"/>
      <c r="AA38" s="12"/>
    </row>
    <row r="39" spans="1:27" s="1" customFormat="1" ht="15.75" thickBot="1">
      <c r="A39" s="114" t="s">
        <v>67</v>
      </c>
      <c r="B39" s="80" t="s">
        <v>103</v>
      </c>
      <c r="C39" s="115">
        <v>828</v>
      </c>
      <c r="D39" s="139">
        <f t="shared" si="6"/>
        <v>828</v>
      </c>
      <c r="E39" s="82"/>
      <c r="F39" s="83"/>
      <c r="G39" s="83"/>
      <c r="H39" s="84"/>
      <c r="I39" s="84">
        <v>42</v>
      </c>
      <c r="J39" s="83"/>
      <c r="K39" s="84"/>
      <c r="L39" s="83"/>
      <c r="M39" s="83"/>
      <c r="N39" s="84"/>
      <c r="O39" s="84"/>
      <c r="P39" s="84"/>
      <c r="Q39" s="84"/>
      <c r="R39" s="84"/>
      <c r="S39" s="84">
        <v>786</v>
      </c>
      <c r="T39" s="84"/>
      <c r="U39" s="12"/>
      <c r="V39" s="13"/>
      <c r="W39" s="12"/>
      <c r="X39" s="12"/>
      <c r="Y39" s="12"/>
      <c r="Z39" s="12"/>
      <c r="AA39" s="12"/>
    </row>
    <row r="40" spans="1:27" s="1" customFormat="1" ht="15.75" thickBot="1">
      <c r="A40" s="114" t="s">
        <v>102</v>
      </c>
      <c r="B40" s="80" t="s">
        <v>103</v>
      </c>
      <c r="C40" s="115">
        <v>25096</v>
      </c>
      <c r="D40" s="139">
        <f t="shared" si="6"/>
        <v>25096</v>
      </c>
      <c r="E40" s="82"/>
      <c r="F40" s="83"/>
      <c r="G40" s="83"/>
      <c r="H40" s="84">
        <v>8099</v>
      </c>
      <c r="I40" s="84">
        <v>5100</v>
      </c>
      <c r="J40" s="83"/>
      <c r="K40" s="84"/>
      <c r="L40" s="83"/>
      <c r="M40" s="83"/>
      <c r="N40" s="84"/>
      <c r="O40" s="84"/>
      <c r="P40" s="84"/>
      <c r="Q40" s="84"/>
      <c r="R40" s="84">
        <v>10329</v>
      </c>
      <c r="S40" s="84">
        <v>1568</v>
      </c>
      <c r="T40" s="84"/>
      <c r="U40" s="12"/>
      <c r="V40" s="13"/>
      <c r="W40" s="12"/>
      <c r="X40" s="12"/>
      <c r="Y40" s="12"/>
      <c r="Z40" s="12"/>
      <c r="AA40" s="12"/>
    </row>
    <row r="41" spans="1:27" ht="15.75" thickBot="1">
      <c r="A41" s="93" t="s">
        <v>12</v>
      </c>
      <c r="B41" s="93"/>
      <c r="C41" s="122">
        <f>SUM(C40,C39,C38,C37,C32,C31,C22,C18,C5)</f>
        <v>202117</v>
      </c>
      <c r="D41" s="122">
        <f t="shared" ref="D41:T41" si="7">SUM(D40,D39,D38,D37,D32,D31,D22,D18,D5)</f>
        <v>196468</v>
      </c>
      <c r="E41" s="122">
        <f t="shared" si="7"/>
        <v>3056</v>
      </c>
      <c r="F41" s="122">
        <f t="shared" si="7"/>
        <v>743</v>
      </c>
      <c r="G41" s="122">
        <f t="shared" si="7"/>
        <v>1350</v>
      </c>
      <c r="H41" s="122">
        <f t="shared" si="7"/>
        <v>8214</v>
      </c>
      <c r="I41" s="122">
        <f t="shared" si="7"/>
        <v>10921</v>
      </c>
      <c r="J41" s="122">
        <f t="shared" si="7"/>
        <v>8646</v>
      </c>
      <c r="K41" s="122">
        <f t="shared" si="7"/>
        <v>100</v>
      </c>
      <c r="L41" s="122">
        <f t="shared" si="7"/>
        <v>248</v>
      </c>
      <c r="M41" s="122">
        <f t="shared" si="7"/>
        <v>3303</v>
      </c>
      <c r="N41" s="122">
        <f t="shared" si="7"/>
        <v>-260</v>
      </c>
      <c r="O41" s="122">
        <f t="shared" si="7"/>
        <v>605</v>
      </c>
      <c r="P41" s="122">
        <f t="shared" si="7"/>
        <v>38</v>
      </c>
      <c r="Q41" s="122">
        <f t="shared" si="7"/>
        <v>34113</v>
      </c>
      <c r="R41" s="122">
        <f t="shared" si="7"/>
        <v>109653</v>
      </c>
      <c r="S41" s="122">
        <f t="shared" si="7"/>
        <v>2354</v>
      </c>
      <c r="T41" s="122">
        <f t="shared" si="7"/>
        <v>13384</v>
      </c>
      <c r="U41" s="12"/>
      <c r="V41" s="12"/>
      <c r="W41" s="12"/>
      <c r="X41" s="12"/>
      <c r="Y41" s="12"/>
      <c r="Z41" s="12"/>
      <c r="AA41" s="12"/>
    </row>
    <row r="42" spans="1:27">
      <c r="A42" s="7"/>
      <c r="B42" s="7"/>
      <c r="C42" s="7"/>
      <c r="D42" s="10"/>
      <c r="E42" s="10"/>
      <c r="F42" s="10"/>
      <c r="G42" s="10"/>
      <c r="H42" s="10"/>
      <c r="I42" s="10"/>
      <c r="J42" s="11"/>
      <c r="K42" s="11"/>
      <c r="L42" s="11"/>
      <c r="M42" s="11"/>
      <c r="N42" s="10"/>
      <c r="O42" s="10"/>
      <c r="P42" s="10"/>
      <c r="Q42" s="10"/>
      <c r="R42" s="10"/>
      <c r="S42" s="10"/>
      <c r="T42" s="10"/>
      <c r="U42" s="7"/>
      <c r="V42" s="7"/>
      <c r="W42" s="7"/>
      <c r="X42" s="7"/>
      <c r="Y42" s="7"/>
      <c r="Z42" s="7"/>
      <c r="AA42" s="7"/>
    </row>
    <row r="43" spans="1:27" ht="18.75">
      <c r="A43" s="67" t="s">
        <v>4</v>
      </c>
      <c r="B43" s="14"/>
      <c r="C43" s="14"/>
      <c r="D43" s="10"/>
      <c r="E43" s="10"/>
      <c r="F43" s="140"/>
      <c r="G43" s="140"/>
      <c r="H43" s="10"/>
      <c r="I43" s="10"/>
      <c r="J43" s="11"/>
      <c r="K43" s="11"/>
      <c r="L43" s="11"/>
      <c r="M43" s="11"/>
      <c r="N43" s="10"/>
      <c r="O43" s="10"/>
      <c r="P43" s="10"/>
      <c r="Q43" s="10"/>
      <c r="R43" s="10"/>
      <c r="S43" s="10"/>
      <c r="T43" s="10"/>
      <c r="U43" s="7"/>
      <c r="V43" s="7"/>
      <c r="W43" s="7"/>
      <c r="X43" s="7"/>
      <c r="Y43" s="7"/>
      <c r="Z43" s="7"/>
      <c r="AA43" s="7"/>
    </row>
    <row r="44" spans="1:27">
      <c r="A44" s="5"/>
      <c r="B44" s="7"/>
      <c r="C44" s="7"/>
      <c r="D44" s="10"/>
      <c r="E44" s="10"/>
      <c r="F44" s="10"/>
      <c r="G44" s="10"/>
      <c r="H44" s="10"/>
      <c r="I44" s="10"/>
      <c r="J44" s="11"/>
      <c r="K44" s="11"/>
      <c r="L44" s="11"/>
      <c r="M44" s="11"/>
      <c r="N44" s="10"/>
      <c r="O44" s="10"/>
      <c r="P44" s="10"/>
      <c r="Q44" s="10"/>
      <c r="R44" s="10"/>
      <c r="S44" s="10"/>
      <c r="T44" s="10"/>
      <c r="U44" s="7"/>
      <c r="V44" s="7"/>
      <c r="W44" s="7"/>
      <c r="X44" s="7"/>
      <c r="Y44" s="7"/>
      <c r="Z44" s="7"/>
      <c r="AA44" s="7"/>
    </row>
    <row r="45" spans="1:27">
      <c r="A45" s="2" t="s">
        <v>5</v>
      </c>
      <c r="B45" s="7"/>
      <c r="C45" s="7"/>
      <c r="D45" s="10"/>
      <c r="E45" s="10"/>
      <c r="F45" s="10"/>
      <c r="G45" s="10"/>
      <c r="H45" s="10"/>
      <c r="I45" s="10"/>
      <c r="J45" s="11"/>
      <c r="K45" s="11"/>
      <c r="L45" s="11"/>
      <c r="M45" s="11"/>
      <c r="N45" s="10"/>
      <c r="O45" s="10"/>
      <c r="P45" s="10"/>
      <c r="Q45" s="10"/>
      <c r="R45" s="10"/>
      <c r="S45" s="10"/>
      <c r="T45" s="10"/>
      <c r="U45" s="7"/>
      <c r="V45" s="7"/>
      <c r="W45" s="7"/>
      <c r="X45" s="7"/>
      <c r="Y45" s="7"/>
      <c r="Z45" s="7"/>
      <c r="AA45" s="7"/>
    </row>
    <row r="46" spans="1:27">
      <c r="A46" s="2" t="s">
        <v>6</v>
      </c>
      <c r="B46" s="9"/>
      <c r="C46" s="9"/>
      <c r="D46" s="10"/>
      <c r="E46" s="10"/>
      <c r="F46" s="10"/>
      <c r="G46" s="10"/>
      <c r="H46" s="10"/>
      <c r="I46" s="10"/>
      <c r="J46" s="11"/>
      <c r="K46" s="11"/>
      <c r="L46" s="11"/>
      <c r="M46" s="11"/>
      <c r="N46" s="10"/>
      <c r="O46" s="10"/>
      <c r="P46" s="10"/>
      <c r="Q46" s="10"/>
      <c r="R46" s="10"/>
      <c r="S46" s="10"/>
      <c r="T46" s="10"/>
      <c r="U46" s="8"/>
      <c r="V46" s="8"/>
      <c r="W46" s="8"/>
      <c r="X46" s="8"/>
      <c r="Y46" s="8"/>
      <c r="Z46" s="8"/>
      <c r="AA46" s="8"/>
    </row>
    <row r="47" spans="1:27">
      <c r="A47" s="9"/>
      <c r="B47" s="9"/>
      <c r="C47" s="9"/>
      <c r="D47" s="10"/>
      <c r="E47" s="10"/>
      <c r="F47" s="10"/>
      <c r="G47" s="10"/>
      <c r="H47" s="10"/>
      <c r="I47" s="10"/>
      <c r="J47" s="11"/>
      <c r="K47" s="11"/>
      <c r="L47" s="11"/>
      <c r="M47" s="11"/>
      <c r="N47" s="10"/>
      <c r="O47" s="10"/>
      <c r="P47" s="10"/>
      <c r="Q47" s="10"/>
      <c r="R47" s="10"/>
      <c r="S47" s="10"/>
      <c r="T47" s="10"/>
      <c r="U47" s="8"/>
      <c r="V47" s="8"/>
      <c r="W47" s="8"/>
      <c r="X47" s="8"/>
      <c r="Y47" s="8"/>
      <c r="Z47" s="8"/>
      <c r="AA47" s="8"/>
    </row>
    <row r="48" spans="1:27">
      <c r="A48" s="9"/>
      <c r="B48" s="9"/>
      <c r="C48" s="9"/>
      <c r="D48" s="10"/>
      <c r="E48" s="10"/>
      <c r="F48" s="10"/>
      <c r="G48" s="10"/>
      <c r="H48" s="10"/>
      <c r="I48" s="10"/>
      <c r="J48" s="11"/>
      <c r="K48" s="11"/>
      <c r="L48" s="11"/>
      <c r="M48" s="11"/>
      <c r="N48" s="10"/>
      <c r="O48" s="10"/>
      <c r="P48" s="10"/>
      <c r="Q48" s="10"/>
      <c r="R48" s="10"/>
      <c r="S48" s="10"/>
      <c r="T48" s="10"/>
      <c r="U48" s="8"/>
      <c r="V48" s="8"/>
      <c r="W48" s="8"/>
      <c r="X48" s="8"/>
      <c r="Y48" s="8"/>
      <c r="Z48" s="8"/>
      <c r="AA48" s="8"/>
    </row>
    <row r="49" spans="1:27">
      <c r="A49" s="9"/>
      <c r="B49" s="9"/>
      <c r="C49" s="9"/>
      <c r="D49" s="10"/>
      <c r="E49" s="10"/>
      <c r="F49" s="10"/>
      <c r="G49" s="10"/>
      <c r="H49" s="10"/>
      <c r="I49" s="10"/>
      <c r="J49" s="11"/>
      <c r="K49" s="11"/>
      <c r="L49" s="11"/>
      <c r="M49" s="11"/>
      <c r="N49" s="10"/>
      <c r="O49" s="10"/>
      <c r="P49" s="10"/>
      <c r="Q49" s="10"/>
      <c r="R49" s="10"/>
      <c r="S49" s="10"/>
      <c r="T49" s="10"/>
      <c r="U49" s="8"/>
      <c r="V49" s="8"/>
      <c r="W49" s="8"/>
      <c r="X49" s="8"/>
      <c r="Y49" s="8"/>
      <c r="Z49" s="8"/>
      <c r="AA49" s="8"/>
    </row>
    <row r="50" spans="1:27">
      <c r="A50" s="9"/>
      <c r="B50" s="9"/>
      <c r="C50" s="9"/>
      <c r="D50" s="10"/>
      <c r="E50" s="10"/>
      <c r="F50" s="10"/>
      <c r="G50" s="10"/>
      <c r="H50" s="10"/>
      <c r="I50" s="10"/>
      <c r="J50" s="11"/>
      <c r="K50" s="11"/>
      <c r="L50" s="11"/>
      <c r="M50" s="11"/>
      <c r="N50" s="10"/>
      <c r="O50" s="10"/>
      <c r="P50" s="10"/>
      <c r="Q50" s="10"/>
      <c r="R50" s="10"/>
      <c r="S50" s="10"/>
      <c r="T50" s="10"/>
      <c r="U50" s="8"/>
      <c r="V50" s="8"/>
      <c r="W50" s="8"/>
      <c r="X50" s="8"/>
      <c r="Y50" s="8"/>
      <c r="Z50" s="8"/>
      <c r="AA50" s="8"/>
    </row>
    <row r="51" spans="1:27">
      <c r="A51" s="9"/>
      <c r="B51" s="9"/>
      <c r="C51" s="9"/>
      <c r="D51" s="10"/>
      <c r="E51" s="10"/>
      <c r="F51" s="10"/>
      <c r="G51" s="10"/>
      <c r="H51" s="10"/>
      <c r="I51" s="10"/>
      <c r="J51" s="11"/>
      <c r="K51" s="11"/>
      <c r="L51" s="11"/>
      <c r="M51" s="11"/>
      <c r="N51" s="10"/>
      <c r="O51" s="10"/>
      <c r="P51" s="10"/>
      <c r="Q51" s="10"/>
      <c r="R51" s="10"/>
      <c r="S51" s="10"/>
      <c r="T51" s="10"/>
      <c r="U51" s="8"/>
      <c r="V51" s="8"/>
      <c r="W51" s="8"/>
      <c r="X51" s="8"/>
      <c r="Y51" s="8"/>
      <c r="Z51" s="8"/>
      <c r="AA51" s="8"/>
    </row>
    <row r="52" spans="1:27">
      <c r="A52" s="9"/>
      <c r="B52" s="9"/>
      <c r="C52" s="9"/>
      <c r="D52" s="10"/>
      <c r="E52" s="10"/>
      <c r="F52" s="10"/>
      <c r="G52" s="10"/>
      <c r="H52" s="10"/>
      <c r="I52" s="10"/>
      <c r="J52" s="11"/>
      <c r="K52" s="11"/>
      <c r="L52" s="11"/>
      <c r="M52" s="11"/>
      <c r="N52" s="10"/>
      <c r="O52" s="10"/>
      <c r="P52" s="10"/>
      <c r="Q52" s="10"/>
      <c r="R52" s="10"/>
      <c r="S52" s="10"/>
      <c r="T52" s="10"/>
      <c r="U52" s="8"/>
      <c r="V52" s="8"/>
      <c r="W52" s="8"/>
      <c r="X52" s="8"/>
      <c r="Y52" s="8"/>
      <c r="Z52" s="8"/>
      <c r="AA52" s="8"/>
    </row>
    <row r="53" spans="1:27">
      <c r="A53" s="9"/>
      <c r="B53" s="9"/>
      <c r="C53" s="9"/>
      <c r="D53" s="10"/>
      <c r="E53" s="10"/>
      <c r="F53" s="10"/>
      <c r="G53" s="10"/>
      <c r="H53" s="10"/>
      <c r="I53" s="10"/>
      <c r="J53" s="11"/>
      <c r="K53" s="11"/>
      <c r="L53" s="11"/>
      <c r="M53" s="11"/>
      <c r="N53" s="10"/>
      <c r="O53" s="10"/>
      <c r="P53" s="10"/>
      <c r="Q53" s="10"/>
      <c r="R53" s="10"/>
      <c r="S53" s="10"/>
      <c r="T53" s="10"/>
      <c r="U53" s="8"/>
      <c r="V53" s="8"/>
      <c r="W53" s="8"/>
      <c r="X53" s="8"/>
      <c r="Y53" s="8"/>
      <c r="Z53" s="8"/>
      <c r="AA53" s="8"/>
    </row>
    <row r="54" spans="1:27">
      <c r="A54" s="9"/>
      <c r="B54" s="9"/>
      <c r="C54" s="9"/>
      <c r="D54" s="10"/>
      <c r="E54" s="10"/>
      <c r="F54" s="10"/>
      <c r="G54" s="10"/>
      <c r="H54" s="10"/>
      <c r="I54" s="10"/>
      <c r="J54" s="11"/>
      <c r="K54" s="11"/>
      <c r="L54" s="11"/>
      <c r="M54" s="11"/>
      <c r="N54" s="10"/>
      <c r="O54" s="10"/>
      <c r="P54" s="10"/>
      <c r="Q54" s="10"/>
      <c r="R54" s="10"/>
      <c r="S54" s="10"/>
      <c r="T54" s="10"/>
      <c r="U54" s="8"/>
      <c r="V54" s="8"/>
      <c r="W54" s="8"/>
      <c r="X54" s="8"/>
      <c r="Y54" s="8"/>
      <c r="Z54" s="8"/>
      <c r="AA54" s="8"/>
    </row>
    <row r="55" spans="1:27">
      <c r="A55" s="9"/>
      <c r="B55" s="9"/>
      <c r="C55" s="9"/>
      <c r="D55" s="10"/>
      <c r="E55" s="10"/>
      <c r="F55" s="10"/>
      <c r="G55" s="10"/>
      <c r="H55" s="10"/>
      <c r="I55" s="10"/>
      <c r="J55" s="11"/>
      <c r="K55" s="11"/>
      <c r="L55" s="11"/>
      <c r="M55" s="11"/>
      <c r="N55" s="10"/>
      <c r="O55" s="10"/>
      <c r="P55" s="10"/>
      <c r="Q55" s="10"/>
      <c r="R55" s="10"/>
      <c r="S55" s="10"/>
      <c r="T55" s="10"/>
      <c r="U55" s="8"/>
      <c r="V55" s="8"/>
      <c r="W55" s="8"/>
      <c r="X55" s="8"/>
      <c r="Y55" s="8"/>
      <c r="Z55" s="8"/>
      <c r="AA55" s="8"/>
    </row>
    <row r="56" spans="1:27">
      <c r="A56" s="9"/>
      <c r="B56" s="9"/>
      <c r="C56" s="9"/>
      <c r="D56" s="10"/>
      <c r="E56" s="10"/>
      <c r="F56" s="10"/>
      <c r="G56" s="10"/>
      <c r="H56" s="10"/>
      <c r="I56" s="10"/>
      <c r="J56" s="11"/>
      <c r="K56" s="11"/>
      <c r="L56" s="11"/>
      <c r="M56" s="11"/>
      <c r="N56" s="10"/>
      <c r="O56" s="10"/>
      <c r="P56" s="10"/>
      <c r="Q56" s="10"/>
      <c r="R56" s="10"/>
      <c r="S56" s="10"/>
      <c r="T56" s="10"/>
      <c r="U56" s="8"/>
      <c r="V56" s="8"/>
      <c r="W56" s="8"/>
      <c r="X56" s="8"/>
      <c r="Y56" s="8"/>
      <c r="Z56" s="8"/>
      <c r="AA56" s="8"/>
    </row>
    <row r="57" spans="1:27">
      <c r="A57" s="9"/>
      <c r="B57" s="9"/>
      <c r="C57" s="9"/>
      <c r="D57" s="10"/>
      <c r="E57" s="10"/>
      <c r="F57" s="10"/>
      <c r="G57" s="10"/>
      <c r="H57" s="10"/>
      <c r="I57" s="10"/>
      <c r="J57" s="11"/>
      <c r="K57" s="11"/>
      <c r="L57" s="11"/>
      <c r="M57" s="11"/>
      <c r="N57" s="10"/>
      <c r="O57" s="10"/>
      <c r="P57" s="10"/>
      <c r="Q57" s="10"/>
      <c r="R57" s="10"/>
      <c r="S57" s="10"/>
      <c r="T57" s="10"/>
      <c r="U57" s="8"/>
      <c r="V57" s="8"/>
      <c r="W57" s="8"/>
      <c r="X57" s="8"/>
      <c r="Y57" s="8"/>
      <c r="Z57" s="8"/>
      <c r="AA57" s="8"/>
    </row>
    <row r="58" spans="1:27">
      <c r="A58" s="9"/>
      <c r="B58" s="9"/>
      <c r="C58" s="9"/>
      <c r="D58" s="10"/>
      <c r="E58" s="10"/>
      <c r="F58" s="10"/>
      <c r="G58" s="10"/>
      <c r="H58" s="10"/>
      <c r="I58" s="10"/>
      <c r="J58" s="11"/>
      <c r="K58" s="11"/>
      <c r="L58" s="11"/>
      <c r="M58" s="11"/>
      <c r="N58" s="10"/>
      <c r="O58" s="10"/>
      <c r="P58" s="10"/>
      <c r="Q58" s="10"/>
      <c r="R58" s="10"/>
      <c r="S58" s="10"/>
      <c r="T58" s="10"/>
      <c r="U58" s="8"/>
      <c r="V58" s="8"/>
      <c r="W58" s="8"/>
      <c r="X58" s="8"/>
      <c r="Y58" s="8"/>
      <c r="Z58" s="8"/>
      <c r="AA58" s="8"/>
    </row>
    <row r="59" spans="1:27">
      <c r="A59" s="9"/>
      <c r="B59" s="9"/>
      <c r="C59" s="9"/>
      <c r="D59" s="10"/>
      <c r="E59" s="10"/>
      <c r="F59" s="10"/>
      <c r="G59" s="10"/>
      <c r="H59" s="10"/>
      <c r="I59" s="10"/>
      <c r="J59" s="11"/>
      <c r="K59" s="11"/>
      <c r="L59" s="11"/>
      <c r="M59" s="11"/>
      <c r="N59" s="10"/>
      <c r="O59" s="10"/>
      <c r="P59" s="10"/>
      <c r="Q59" s="10"/>
      <c r="R59" s="10"/>
      <c r="S59" s="10"/>
      <c r="T59" s="10"/>
      <c r="U59" s="8"/>
      <c r="V59" s="8"/>
      <c r="W59" s="8"/>
      <c r="X59" s="8"/>
      <c r="Y59" s="8"/>
      <c r="Z59" s="8"/>
      <c r="AA59" s="8"/>
    </row>
    <row r="60" spans="1:27">
      <c r="A60" s="9"/>
      <c r="B60" s="9"/>
      <c r="C60" s="9"/>
      <c r="D60" s="10"/>
      <c r="E60" s="10"/>
      <c r="F60" s="10"/>
      <c r="G60" s="10"/>
      <c r="H60" s="10"/>
      <c r="I60" s="10"/>
      <c r="J60" s="11"/>
      <c r="K60" s="11"/>
      <c r="L60" s="11"/>
      <c r="M60" s="11"/>
      <c r="N60" s="10"/>
      <c r="O60" s="10"/>
      <c r="P60" s="10"/>
      <c r="Q60" s="10"/>
      <c r="R60" s="10"/>
      <c r="S60" s="10"/>
      <c r="T60" s="10"/>
      <c r="U60" s="8"/>
      <c r="V60" s="8"/>
      <c r="W60" s="8"/>
      <c r="X60" s="8"/>
      <c r="Y60" s="8"/>
      <c r="Z60" s="8"/>
      <c r="AA60" s="8"/>
    </row>
    <row r="61" spans="1:27">
      <c r="A61" s="9"/>
      <c r="B61" s="9"/>
      <c r="C61" s="9"/>
      <c r="D61" s="10"/>
      <c r="E61" s="10"/>
      <c r="F61" s="10"/>
      <c r="G61" s="10"/>
      <c r="H61" s="10"/>
      <c r="I61" s="10"/>
      <c r="J61" s="11"/>
      <c r="K61" s="11"/>
      <c r="L61" s="11"/>
      <c r="M61" s="11"/>
      <c r="N61" s="10"/>
      <c r="O61" s="10"/>
      <c r="P61" s="10"/>
      <c r="Q61" s="10"/>
      <c r="R61" s="10"/>
      <c r="S61" s="10"/>
      <c r="T61" s="10"/>
      <c r="U61" s="8"/>
      <c r="V61" s="8"/>
      <c r="W61" s="8"/>
      <c r="X61" s="8"/>
      <c r="Y61" s="8"/>
      <c r="Z61" s="8"/>
      <c r="AA61" s="8"/>
    </row>
    <row r="62" spans="1:27">
      <c r="A62" s="9"/>
      <c r="B62" s="9"/>
      <c r="C62" s="9"/>
      <c r="D62" s="10"/>
      <c r="E62" s="10"/>
      <c r="F62" s="10"/>
      <c r="G62" s="10"/>
      <c r="H62" s="10"/>
      <c r="I62" s="10"/>
      <c r="J62" s="11"/>
      <c r="K62" s="11"/>
      <c r="L62" s="11"/>
      <c r="M62" s="11"/>
      <c r="N62" s="10"/>
      <c r="O62" s="10"/>
      <c r="P62" s="10"/>
      <c r="Q62" s="10"/>
      <c r="R62" s="10"/>
      <c r="S62" s="10"/>
      <c r="T62" s="10"/>
      <c r="U62" s="8"/>
      <c r="V62" s="8"/>
      <c r="W62" s="8"/>
      <c r="X62" s="8"/>
      <c r="Y62" s="8"/>
      <c r="Z62" s="8"/>
      <c r="AA62" s="8"/>
    </row>
    <row r="63" spans="1:27">
      <c r="A63" s="9"/>
      <c r="B63" s="9"/>
      <c r="C63" s="9"/>
      <c r="D63" s="10"/>
      <c r="E63" s="10"/>
      <c r="F63" s="10"/>
      <c r="G63" s="10"/>
      <c r="H63" s="10"/>
      <c r="I63" s="10"/>
      <c r="J63" s="11"/>
      <c r="K63" s="11"/>
      <c r="L63" s="11"/>
      <c r="M63" s="11"/>
      <c r="N63" s="10"/>
      <c r="O63" s="10"/>
      <c r="P63" s="10"/>
      <c r="Q63" s="10"/>
      <c r="R63" s="10"/>
      <c r="S63" s="10"/>
      <c r="T63" s="10"/>
      <c r="U63" s="8"/>
      <c r="V63" s="8"/>
      <c r="W63" s="8"/>
      <c r="X63" s="8"/>
      <c r="Y63" s="8"/>
      <c r="Z63" s="8"/>
      <c r="AA63" s="8"/>
    </row>
    <row r="64" spans="1:27">
      <c r="A64" s="9"/>
      <c r="B64" s="9"/>
      <c r="C64" s="9"/>
      <c r="D64" s="10"/>
      <c r="E64" s="10"/>
      <c r="F64" s="10"/>
      <c r="G64" s="10"/>
      <c r="H64" s="10"/>
      <c r="I64" s="10"/>
      <c r="J64" s="11"/>
      <c r="K64" s="11"/>
      <c r="L64" s="11"/>
      <c r="M64" s="11"/>
      <c r="N64" s="10"/>
      <c r="O64" s="10"/>
      <c r="P64" s="10"/>
      <c r="Q64" s="10"/>
      <c r="R64" s="10"/>
      <c r="S64" s="10"/>
      <c r="T64" s="10"/>
      <c r="U64" s="8"/>
      <c r="V64" s="8"/>
      <c r="W64" s="8"/>
      <c r="X64" s="8"/>
      <c r="Y64" s="8"/>
      <c r="Z64" s="8"/>
      <c r="AA64" s="8"/>
    </row>
    <row r="65" spans="1:27">
      <c r="A65" s="9"/>
      <c r="B65" s="9"/>
      <c r="C65" s="9"/>
      <c r="D65" s="10"/>
      <c r="E65" s="10"/>
      <c r="F65" s="10"/>
      <c r="G65" s="10"/>
      <c r="H65" s="10"/>
      <c r="I65" s="10"/>
      <c r="J65" s="11"/>
      <c r="K65" s="11"/>
      <c r="L65" s="11"/>
      <c r="M65" s="11"/>
      <c r="N65" s="10"/>
      <c r="O65" s="10"/>
      <c r="P65" s="10"/>
      <c r="Q65" s="10"/>
      <c r="R65" s="10"/>
      <c r="S65" s="10"/>
      <c r="T65" s="10"/>
      <c r="U65" s="8"/>
      <c r="V65" s="8"/>
      <c r="W65" s="8"/>
      <c r="X65" s="8"/>
      <c r="Y65" s="8"/>
      <c r="Z65" s="8"/>
      <c r="AA65" s="8"/>
    </row>
    <row r="66" spans="1:27">
      <c r="A66" s="9"/>
      <c r="B66" s="9"/>
      <c r="C66" s="9"/>
      <c r="D66" s="10"/>
      <c r="E66" s="10"/>
      <c r="F66" s="10"/>
      <c r="G66" s="10"/>
      <c r="H66" s="10"/>
      <c r="I66" s="10"/>
      <c r="J66" s="11"/>
      <c r="K66" s="11"/>
      <c r="L66" s="11"/>
      <c r="M66" s="11"/>
      <c r="N66" s="10"/>
      <c r="O66" s="10"/>
      <c r="P66" s="10"/>
      <c r="Q66" s="10"/>
      <c r="R66" s="10"/>
      <c r="S66" s="10"/>
      <c r="T66" s="10"/>
      <c r="U66" s="8"/>
      <c r="V66" s="8"/>
      <c r="W66" s="8"/>
      <c r="X66" s="8"/>
      <c r="Y66" s="8"/>
      <c r="Z66" s="8"/>
      <c r="AA66" s="8"/>
    </row>
    <row r="67" spans="1:27">
      <c r="A67" s="9"/>
      <c r="B67" s="9"/>
      <c r="C67" s="9"/>
      <c r="D67" s="10"/>
      <c r="E67" s="10"/>
      <c r="F67" s="10"/>
      <c r="G67" s="10"/>
      <c r="H67" s="10"/>
      <c r="I67" s="10"/>
      <c r="J67" s="11"/>
      <c r="K67" s="11"/>
      <c r="L67" s="11"/>
      <c r="M67" s="11"/>
      <c r="N67" s="10"/>
      <c r="O67" s="10"/>
      <c r="P67" s="10"/>
      <c r="Q67" s="10"/>
      <c r="R67" s="10"/>
      <c r="S67" s="10"/>
      <c r="T67" s="10"/>
      <c r="U67" s="8"/>
      <c r="V67" s="8"/>
      <c r="W67" s="8"/>
      <c r="X67" s="8"/>
      <c r="Y67" s="8"/>
      <c r="Z67" s="8"/>
      <c r="AA67" s="8"/>
    </row>
    <row r="68" spans="1:27">
      <c r="A68" s="9"/>
      <c r="B68" s="9"/>
      <c r="C68" s="9"/>
      <c r="D68" s="10"/>
      <c r="E68" s="10"/>
      <c r="F68" s="10"/>
      <c r="G68" s="10"/>
      <c r="H68" s="10"/>
      <c r="I68" s="10"/>
      <c r="J68" s="11"/>
      <c r="K68" s="11"/>
      <c r="L68" s="11"/>
      <c r="M68" s="11"/>
      <c r="N68" s="10"/>
      <c r="O68" s="10"/>
      <c r="P68" s="10"/>
      <c r="Q68" s="10"/>
      <c r="R68" s="10"/>
      <c r="S68" s="10"/>
      <c r="T68" s="10"/>
      <c r="U68" s="8"/>
      <c r="V68" s="8"/>
      <c r="W68" s="8"/>
      <c r="X68" s="8"/>
      <c r="Y68" s="8"/>
      <c r="Z68" s="8"/>
      <c r="AA68" s="8"/>
    </row>
    <row r="69" spans="1:27">
      <c r="A69" s="9"/>
      <c r="B69" s="9"/>
      <c r="C69" s="9"/>
      <c r="D69" s="10"/>
      <c r="E69" s="10"/>
      <c r="F69" s="10"/>
      <c r="G69" s="10"/>
      <c r="H69" s="10"/>
      <c r="I69" s="10"/>
      <c r="J69" s="11"/>
      <c r="K69" s="11"/>
      <c r="L69" s="11"/>
      <c r="M69" s="11"/>
      <c r="N69" s="10"/>
      <c r="O69" s="10"/>
      <c r="P69" s="10"/>
      <c r="Q69" s="10"/>
      <c r="R69" s="10"/>
      <c r="S69" s="10"/>
      <c r="T69" s="10"/>
      <c r="U69" s="8"/>
      <c r="V69" s="8"/>
      <c r="W69" s="8"/>
      <c r="X69" s="8"/>
      <c r="Y69" s="8"/>
      <c r="Z69" s="8"/>
      <c r="AA69" s="8"/>
    </row>
    <row r="70" spans="1:27">
      <c r="A70" s="9"/>
      <c r="B70" s="9"/>
      <c r="C70" s="9"/>
      <c r="D70" s="10"/>
      <c r="E70" s="10"/>
      <c r="F70" s="10"/>
      <c r="G70" s="10"/>
      <c r="H70" s="10"/>
      <c r="I70" s="10"/>
      <c r="J70" s="11"/>
      <c r="K70" s="11"/>
      <c r="L70" s="11"/>
      <c r="M70" s="11"/>
      <c r="N70" s="10"/>
      <c r="O70" s="10"/>
      <c r="P70" s="10"/>
      <c r="Q70" s="10"/>
      <c r="R70" s="10"/>
      <c r="S70" s="10"/>
      <c r="T70" s="10"/>
      <c r="U70" s="8"/>
      <c r="V70" s="8"/>
      <c r="W70" s="8"/>
      <c r="X70" s="8"/>
      <c r="Y70" s="8"/>
      <c r="Z70" s="8"/>
      <c r="AA70" s="8"/>
    </row>
    <row r="71" spans="1:27">
      <c r="A71" s="9"/>
      <c r="B71" s="9"/>
      <c r="C71" s="9"/>
      <c r="D71" s="10"/>
      <c r="E71" s="10"/>
      <c r="F71" s="10"/>
      <c r="G71" s="10"/>
      <c r="H71" s="10"/>
      <c r="I71" s="10"/>
      <c r="J71" s="11"/>
      <c r="K71" s="11"/>
      <c r="L71" s="11"/>
      <c r="M71" s="11"/>
      <c r="N71" s="10"/>
      <c r="O71" s="10"/>
      <c r="P71" s="10"/>
      <c r="Q71" s="10"/>
      <c r="R71" s="10"/>
      <c r="S71" s="10"/>
      <c r="T71" s="10"/>
      <c r="U71" s="8"/>
      <c r="V71" s="8"/>
      <c r="W71" s="8"/>
      <c r="X71" s="8"/>
      <c r="Y71" s="8"/>
      <c r="Z71" s="8"/>
      <c r="AA71" s="8"/>
    </row>
    <row r="72" spans="1:27">
      <c r="A72" s="9"/>
      <c r="B72" s="9"/>
      <c r="C72" s="9"/>
      <c r="D72" s="10"/>
      <c r="E72" s="10"/>
      <c r="F72" s="10"/>
      <c r="G72" s="10"/>
      <c r="H72" s="10"/>
      <c r="I72" s="10"/>
      <c r="J72" s="11"/>
      <c r="K72" s="11"/>
      <c r="L72" s="11"/>
      <c r="M72" s="11"/>
      <c r="N72" s="10"/>
      <c r="O72" s="10"/>
      <c r="P72" s="10"/>
      <c r="Q72" s="10"/>
      <c r="R72" s="10"/>
      <c r="S72" s="10"/>
      <c r="T72" s="10"/>
      <c r="U72" s="8"/>
      <c r="V72" s="8"/>
      <c r="W72" s="8"/>
      <c r="X72" s="8"/>
      <c r="Y72" s="8"/>
      <c r="Z72" s="8"/>
      <c r="AA72" s="8"/>
    </row>
    <row r="73" spans="1:27">
      <c r="A73" s="9"/>
      <c r="B73" s="9"/>
      <c r="C73" s="9"/>
      <c r="D73" s="10"/>
      <c r="E73" s="10"/>
      <c r="F73" s="10"/>
      <c r="G73" s="10"/>
      <c r="H73" s="10"/>
      <c r="I73" s="10"/>
      <c r="J73" s="11"/>
      <c r="K73" s="11"/>
      <c r="L73" s="11"/>
      <c r="M73" s="11"/>
      <c r="N73" s="10"/>
      <c r="O73" s="10"/>
      <c r="P73" s="10"/>
      <c r="Q73" s="10"/>
      <c r="R73" s="10"/>
      <c r="S73" s="10"/>
      <c r="T73" s="10"/>
      <c r="U73" s="8"/>
      <c r="V73" s="8"/>
      <c r="W73" s="8"/>
      <c r="X73" s="8"/>
      <c r="Y73" s="8"/>
      <c r="Z73" s="8"/>
      <c r="AA73" s="8"/>
    </row>
    <row r="74" spans="1:27">
      <c r="A74" s="9"/>
      <c r="B74" s="9"/>
      <c r="C74" s="9"/>
      <c r="D74" s="10"/>
      <c r="E74" s="10"/>
      <c r="F74" s="10"/>
      <c r="G74" s="10"/>
      <c r="H74" s="10"/>
      <c r="I74" s="10"/>
      <c r="J74" s="11"/>
      <c r="K74" s="11"/>
      <c r="L74" s="11"/>
      <c r="M74" s="11"/>
      <c r="N74" s="10"/>
      <c r="O74" s="10"/>
      <c r="P74" s="10"/>
      <c r="Q74" s="10"/>
      <c r="R74" s="10"/>
      <c r="S74" s="10"/>
      <c r="T74" s="10"/>
      <c r="U74" s="8"/>
      <c r="V74" s="8"/>
      <c r="W74" s="8"/>
      <c r="X74" s="8"/>
      <c r="Y74" s="8"/>
      <c r="Z74" s="8"/>
      <c r="AA74" s="8"/>
    </row>
    <row r="75" spans="1:27">
      <c r="A75" s="9"/>
      <c r="B75" s="9"/>
      <c r="C75" s="9"/>
      <c r="D75" s="10"/>
      <c r="E75" s="10"/>
      <c r="F75" s="10"/>
      <c r="G75" s="10"/>
      <c r="H75" s="10"/>
      <c r="I75" s="10"/>
      <c r="J75" s="11"/>
      <c r="K75" s="11"/>
      <c r="L75" s="11"/>
      <c r="M75" s="11"/>
      <c r="N75" s="10"/>
      <c r="O75" s="10"/>
      <c r="P75" s="10"/>
      <c r="Q75" s="10"/>
      <c r="R75" s="10"/>
      <c r="S75" s="10"/>
      <c r="T75" s="10"/>
      <c r="U75" s="8"/>
      <c r="V75" s="8"/>
      <c r="W75" s="8"/>
      <c r="X75" s="8"/>
      <c r="Y75" s="8"/>
      <c r="Z75" s="8"/>
      <c r="AA75" s="8"/>
    </row>
    <row r="76" spans="1:27">
      <c r="A76" s="9"/>
      <c r="B76" s="9"/>
      <c r="C76" s="9"/>
      <c r="D76" s="10"/>
      <c r="E76" s="10"/>
      <c r="F76" s="10"/>
      <c r="G76" s="10"/>
      <c r="H76" s="10"/>
      <c r="I76" s="10"/>
      <c r="J76" s="11"/>
      <c r="K76" s="11"/>
      <c r="L76" s="11"/>
      <c r="M76" s="11"/>
      <c r="N76" s="10"/>
      <c r="O76" s="10"/>
      <c r="P76" s="10"/>
      <c r="Q76" s="10"/>
      <c r="R76" s="10"/>
      <c r="S76" s="10"/>
      <c r="T76" s="10"/>
      <c r="U76" s="8"/>
      <c r="V76" s="8"/>
      <c r="W76" s="8"/>
      <c r="X76" s="8"/>
      <c r="Y76" s="8"/>
      <c r="Z76" s="8"/>
      <c r="AA76" s="8"/>
    </row>
    <row r="77" spans="1:27">
      <c r="A77" s="9"/>
      <c r="B77" s="9"/>
      <c r="C77" s="9"/>
      <c r="D77" s="10"/>
      <c r="E77" s="10"/>
      <c r="F77" s="10"/>
      <c r="G77" s="10"/>
      <c r="H77" s="10"/>
      <c r="I77" s="10"/>
      <c r="J77" s="11"/>
      <c r="K77" s="11"/>
      <c r="L77" s="11"/>
      <c r="M77" s="11"/>
      <c r="N77" s="10"/>
      <c r="O77" s="10"/>
      <c r="P77" s="10"/>
      <c r="Q77" s="10"/>
      <c r="R77" s="10"/>
      <c r="S77" s="10"/>
      <c r="T77" s="10"/>
      <c r="U77" s="8"/>
      <c r="V77" s="8"/>
      <c r="W77" s="8"/>
      <c r="X77" s="8"/>
      <c r="Y77" s="8"/>
      <c r="Z77" s="8"/>
      <c r="AA77" s="8"/>
    </row>
    <row r="78" spans="1:27">
      <c r="A78" s="9"/>
      <c r="B78" s="9"/>
      <c r="C78" s="9"/>
      <c r="D78" s="10"/>
      <c r="E78" s="10"/>
      <c r="F78" s="10"/>
      <c r="G78" s="10"/>
      <c r="H78" s="10"/>
      <c r="I78" s="10"/>
      <c r="J78" s="11"/>
      <c r="K78" s="11"/>
      <c r="L78" s="11"/>
      <c r="M78" s="11"/>
      <c r="N78" s="10"/>
      <c r="O78" s="10"/>
      <c r="P78" s="10"/>
      <c r="Q78" s="10"/>
      <c r="R78" s="10"/>
      <c r="S78" s="10"/>
      <c r="T78" s="10"/>
      <c r="U78" s="8"/>
      <c r="V78" s="8"/>
      <c r="W78" s="8"/>
      <c r="X78" s="8"/>
      <c r="Y78" s="8"/>
      <c r="Z78" s="8"/>
      <c r="AA78" s="8"/>
    </row>
    <row r="79" spans="1:27">
      <c r="A79" s="9"/>
      <c r="B79" s="9"/>
      <c r="C79" s="9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0"/>
      <c r="O79" s="10"/>
      <c r="P79" s="10"/>
      <c r="Q79" s="10"/>
      <c r="R79" s="10"/>
      <c r="S79" s="10"/>
      <c r="T79" s="10"/>
      <c r="U79" s="8"/>
      <c r="V79" s="8"/>
      <c r="W79" s="8"/>
      <c r="X79" s="8"/>
      <c r="Y79" s="8"/>
      <c r="Z79" s="8"/>
      <c r="AA79" s="8"/>
    </row>
    <row r="80" spans="1:27">
      <c r="A80" s="9"/>
      <c r="B80" s="9"/>
      <c r="C80" s="9"/>
      <c r="D80" s="10"/>
      <c r="E80" s="10"/>
      <c r="F80" s="10"/>
      <c r="G80" s="10"/>
      <c r="H80" s="10"/>
      <c r="I80" s="10"/>
      <c r="J80" s="11"/>
      <c r="K80" s="11"/>
      <c r="L80" s="11"/>
      <c r="M80" s="11"/>
      <c r="N80" s="10"/>
      <c r="O80" s="10"/>
      <c r="P80" s="10"/>
      <c r="Q80" s="10"/>
      <c r="R80" s="10"/>
      <c r="S80" s="10"/>
      <c r="T80" s="10"/>
      <c r="U80" s="8"/>
      <c r="V80" s="8"/>
      <c r="W80" s="8"/>
      <c r="X80" s="8"/>
      <c r="Y80" s="8"/>
      <c r="Z80" s="8"/>
      <c r="AA80" s="8"/>
    </row>
    <row r="81" spans="1:27">
      <c r="A81" s="9"/>
      <c r="B81" s="9"/>
      <c r="C81" s="9"/>
      <c r="D81" s="10"/>
      <c r="E81" s="10"/>
      <c r="F81" s="10"/>
      <c r="G81" s="10"/>
      <c r="H81" s="10"/>
      <c r="I81" s="10"/>
      <c r="J81" s="11"/>
      <c r="K81" s="11"/>
      <c r="L81" s="11"/>
      <c r="M81" s="11"/>
      <c r="N81" s="10"/>
      <c r="O81" s="10"/>
      <c r="P81" s="10"/>
      <c r="Q81" s="10"/>
      <c r="R81" s="10"/>
      <c r="S81" s="10"/>
      <c r="T81" s="10"/>
      <c r="U81" s="8"/>
      <c r="V81" s="8"/>
      <c r="W81" s="8"/>
      <c r="X81" s="8"/>
      <c r="Y81" s="8"/>
      <c r="Z81" s="8"/>
      <c r="AA81" s="8"/>
    </row>
    <row r="82" spans="1:27">
      <c r="A82" s="9"/>
      <c r="B82" s="9"/>
      <c r="C82" s="9"/>
      <c r="D82" s="10"/>
      <c r="E82" s="10"/>
      <c r="F82" s="10"/>
      <c r="G82" s="10"/>
      <c r="H82" s="10"/>
      <c r="I82" s="10"/>
      <c r="J82" s="11"/>
      <c r="K82" s="11"/>
      <c r="L82" s="11"/>
      <c r="M82" s="11"/>
      <c r="N82" s="10"/>
      <c r="O82" s="10"/>
      <c r="P82" s="10"/>
      <c r="Q82" s="10"/>
      <c r="R82" s="10"/>
      <c r="S82" s="10"/>
      <c r="T82" s="10"/>
      <c r="U82" s="8"/>
      <c r="V82" s="8"/>
      <c r="W82" s="8"/>
      <c r="X82" s="8"/>
      <c r="Y82" s="8"/>
      <c r="Z82" s="8"/>
      <c r="AA82" s="8"/>
    </row>
    <row r="83" spans="1:27">
      <c r="A83" s="9"/>
      <c r="B83" s="9"/>
      <c r="C83" s="9"/>
      <c r="D83" s="10"/>
      <c r="E83" s="10"/>
      <c r="F83" s="10"/>
      <c r="G83" s="10"/>
      <c r="H83" s="10"/>
      <c r="I83" s="10"/>
      <c r="J83" s="11"/>
      <c r="K83" s="11"/>
      <c r="L83" s="11"/>
      <c r="M83" s="11"/>
      <c r="N83" s="10"/>
      <c r="O83" s="10"/>
      <c r="P83" s="10"/>
      <c r="Q83" s="10"/>
      <c r="R83" s="10"/>
      <c r="S83" s="10"/>
      <c r="T83" s="10"/>
      <c r="U83" s="8"/>
      <c r="V83" s="8"/>
      <c r="W83" s="8"/>
      <c r="X83" s="8"/>
      <c r="Y83" s="8"/>
      <c r="Z83" s="8"/>
      <c r="AA83" s="8"/>
    </row>
    <row r="84" spans="1:27">
      <c r="A84" s="9"/>
      <c r="B84" s="9"/>
      <c r="C84" s="9"/>
      <c r="D84" s="10"/>
      <c r="E84" s="10"/>
      <c r="F84" s="10"/>
      <c r="G84" s="10"/>
      <c r="H84" s="10"/>
      <c r="I84" s="10"/>
      <c r="J84" s="11"/>
      <c r="K84" s="11"/>
      <c r="L84" s="11"/>
      <c r="M84" s="11"/>
      <c r="N84" s="10"/>
      <c r="O84" s="10"/>
      <c r="P84" s="10"/>
      <c r="Q84" s="10"/>
      <c r="R84" s="10"/>
      <c r="S84" s="10"/>
      <c r="T84" s="10"/>
      <c r="U84" s="8"/>
      <c r="V84" s="8"/>
      <c r="W84" s="8"/>
      <c r="X84" s="8"/>
      <c r="Y84" s="8"/>
      <c r="Z84" s="8"/>
      <c r="AA84" s="8"/>
    </row>
    <row r="85" spans="1:27">
      <c r="A85" s="9"/>
      <c r="B85" s="9"/>
      <c r="C85" s="9"/>
      <c r="D85" s="10"/>
      <c r="E85" s="10"/>
      <c r="F85" s="10"/>
      <c r="G85" s="10"/>
      <c r="H85" s="10"/>
      <c r="I85" s="10"/>
      <c r="J85" s="11"/>
      <c r="K85" s="11"/>
      <c r="L85" s="11"/>
      <c r="M85" s="11"/>
      <c r="N85" s="10"/>
      <c r="O85" s="10"/>
      <c r="P85" s="10"/>
      <c r="Q85" s="10"/>
      <c r="R85" s="10"/>
      <c r="S85" s="10"/>
      <c r="T85" s="10"/>
      <c r="U85" s="8"/>
      <c r="V85" s="8"/>
      <c r="W85" s="8"/>
      <c r="X85" s="8"/>
      <c r="Y85" s="8"/>
      <c r="Z85" s="8"/>
      <c r="AA85" s="8"/>
    </row>
    <row r="86" spans="1:27">
      <c r="A86" s="9"/>
      <c r="B86" s="9"/>
      <c r="C86" s="9"/>
      <c r="D86" s="10"/>
      <c r="E86" s="10"/>
      <c r="F86" s="10"/>
      <c r="G86" s="10"/>
      <c r="H86" s="10"/>
      <c r="I86" s="10"/>
      <c r="J86" s="11"/>
      <c r="K86" s="11"/>
      <c r="L86" s="11"/>
      <c r="M86" s="11"/>
      <c r="N86" s="10"/>
      <c r="O86" s="10"/>
      <c r="P86" s="10"/>
      <c r="Q86" s="10"/>
      <c r="R86" s="10"/>
      <c r="S86" s="10"/>
      <c r="T86" s="10"/>
      <c r="U86" s="8"/>
      <c r="V86" s="8"/>
      <c r="W86" s="8"/>
      <c r="X86" s="8"/>
      <c r="Y86" s="8"/>
      <c r="Z86" s="8"/>
      <c r="AA86" s="8"/>
    </row>
    <row r="87" spans="1:27">
      <c r="A87" s="9"/>
      <c r="B87" s="9"/>
      <c r="C87" s="9"/>
      <c r="D87" s="10"/>
      <c r="E87" s="10"/>
      <c r="F87" s="10"/>
      <c r="G87" s="10"/>
      <c r="H87" s="10"/>
      <c r="I87" s="10"/>
      <c r="J87" s="11"/>
      <c r="K87" s="11"/>
      <c r="L87" s="11"/>
      <c r="M87" s="11"/>
      <c r="N87" s="10"/>
      <c r="O87" s="10"/>
      <c r="P87" s="10"/>
      <c r="Q87" s="10"/>
      <c r="R87" s="10"/>
      <c r="S87" s="10"/>
      <c r="T87" s="10"/>
      <c r="U87" s="8"/>
      <c r="V87" s="8"/>
      <c r="W87" s="8"/>
      <c r="X87" s="8"/>
      <c r="Y87" s="8"/>
      <c r="Z87" s="8"/>
      <c r="AA87" s="8"/>
    </row>
    <row r="88" spans="1:27">
      <c r="A88" s="9"/>
      <c r="B88" s="9"/>
      <c r="C88" s="9"/>
      <c r="D88" s="10"/>
      <c r="E88" s="10"/>
      <c r="F88" s="10"/>
      <c r="G88" s="10"/>
      <c r="H88" s="10"/>
      <c r="I88" s="10"/>
      <c r="J88" s="11"/>
      <c r="K88" s="11"/>
      <c r="L88" s="11"/>
      <c r="M88" s="11"/>
      <c r="N88" s="10"/>
      <c r="O88" s="10"/>
      <c r="P88" s="10"/>
      <c r="Q88" s="10"/>
      <c r="R88" s="10"/>
      <c r="S88" s="10"/>
      <c r="T88" s="10"/>
      <c r="U88" s="8"/>
      <c r="V88" s="8"/>
      <c r="W88" s="8"/>
      <c r="X88" s="8"/>
      <c r="Y88" s="8"/>
      <c r="Z88" s="8"/>
      <c r="AA88" s="8"/>
    </row>
    <row r="89" spans="1:27">
      <c r="A89" s="9"/>
      <c r="B89" s="9"/>
      <c r="C89" s="9"/>
      <c r="D89" s="10"/>
      <c r="E89" s="10"/>
      <c r="F89" s="10"/>
      <c r="G89" s="10"/>
      <c r="H89" s="10"/>
      <c r="I89" s="10"/>
      <c r="J89" s="11"/>
      <c r="K89" s="11"/>
      <c r="L89" s="11"/>
      <c r="M89" s="11"/>
      <c r="N89" s="10"/>
      <c r="O89" s="10"/>
      <c r="P89" s="10"/>
      <c r="Q89" s="10"/>
      <c r="R89" s="10"/>
      <c r="S89" s="10"/>
      <c r="T89" s="10"/>
      <c r="U89" s="8"/>
      <c r="V89" s="8"/>
      <c r="W89" s="8"/>
      <c r="X89" s="8"/>
      <c r="Y89" s="8"/>
      <c r="Z89" s="8"/>
      <c r="AA89" s="8"/>
    </row>
    <row r="90" spans="1:27">
      <c r="A90" s="9"/>
      <c r="B90" s="9"/>
      <c r="C90" s="9"/>
      <c r="D90" s="10"/>
      <c r="E90" s="10"/>
      <c r="F90" s="10"/>
      <c r="G90" s="10"/>
      <c r="H90" s="10"/>
      <c r="I90" s="10"/>
      <c r="J90" s="11"/>
      <c r="K90" s="11"/>
      <c r="L90" s="11"/>
      <c r="M90" s="11"/>
      <c r="N90" s="10"/>
      <c r="O90" s="10"/>
      <c r="P90" s="10"/>
      <c r="Q90" s="10"/>
      <c r="R90" s="10"/>
      <c r="S90" s="10"/>
      <c r="T90" s="10"/>
      <c r="U90" s="8"/>
      <c r="V90" s="8"/>
      <c r="W90" s="8"/>
      <c r="X90" s="8"/>
      <c r="Y90" s="8"/>
      <c r="Z90" s="8"/>
      <c r="AA90" s="8"/>
    </row>
    <row r="91" spans="1:27">
      <c r="A91" s="9"/>
      <c r="B91" s="9"/>
      <c r="C91" s="9"/>
      <c r="D91" s="10"/>
      <c r="E91" s="10"/>
      <c r="F91" s="10"/>
      <c r="G91" s="10"/>
      <c r="H91" s="10"/>
      <c r="I91" s="10"/>
      <c r="J91" s="11"/>
      <c r="K91" s="11"/>
      <c r="L91" s="11"/>
      <c r="M91" s="11"/>
      <c r="N91" s="10"/>
      <c r="O91" s="10"/>
      <c r="P91" s="10"/>
      <c r="Q91" s="10"/>
      <c r="R91" s="10"/>
      <c r="S91" s="10"/>
      <c r="T91" s="10"/>
      <c r="U91" s="8"/>
      <c r="V91" s="8"/>
      <c r="W91" s="8"/>
      <c r="X91" s="8"/>
      <c r="Y91" s="8"/>
      <c r="Z91" s="8"/>
      <c r="AA91" s="8"/>
    </row>
    <row r="92" spans="1:27">
      <c r="A92" s="9"/>
      <c r="B92" s="9"/>
      <c r="C92" s="9"/>
      <c r="D92" s="10"/>
      <c r="E92" s="10"/>
      <c r="F92" s="10"/>
      <c r="G92" s="10"/>
      <c r="H92" s="10"/>
      <c r="I92" s="10"/>
      <c r="J92" s="11"/>
      <c r="K92" s="11"/>
      <c r="L92" s="11"/>
      <c r="M92" s="11"/>
      <c r="N92" s="10"/>
      <c r="O92" s="10"/>
      <c r="P92" s="10"/>
      <c r="Q92" s="10"/>
      <c r="R92" s="10"/>
      <c r="S92" s="10"/>
      <c r="T92" s="10"/>
      <c r="U92" s="8"/>
      <c r="V92" s="8"/>
      <c r="W92" s="8"/>
      <c r="X92" s="8"/>
      <c r="Y92" s="8"/>
      <c r="Z92" s="8"/>
      <c r="AA92" s="8"/>
    </row>
    <row r="93" spans="1:27">
      <c r="A93" s="9"/>
      <c r="B93" s="9"/>
      <c r="C93" s="9"/>
      <c r="D93" s="10"/>
      <c r="E93" s="10"/>
      <c r="F93" s="10"/>
      <c r="G93" s="10"/>
      <c r="H93" s="10"/>
      <c r="I93" s="10"/>
      <c r="J93" s="11"/>
      <c r="K93" s="11"/>
      <c r="L93" s="11"/>
      <c r="M93" s="11"/>
      <c r="N93" s="10"/>
      <c r="O93" s="10"/>
      <c r="P93" s="10"/>
      <c r="Q93" s="10"/>
      <c r="R93" s="10"/>
      <c r="S93" s="10"/>
      <c r="T93" s="10"/>
      <c r="U93" s="8"/>
      <c r="V93" s="8"/>
      <c r="W93" s="8"/>
      <c r="X93" s="8"/>
      <c r="Y93" s="8"/>
      <c r="Z93" s="8"/>
      <c r="AA93" s="8"/>
    </row>
    <row r="94" spans="1:27">
      <c r="A94" s="9"/>
      <c r="B94" s="9"/>
      <c r="C94" s="9"/>
      <c r="D94" s="10"/>
      <c r="E94" s="10"/>
      <c r="F94" s="10"/>
      <c r="G94" s="10"/>
      <c r="H94" s="10"/>
      <c r="I94" s="10"/>
      <c r="J94" s="11"/>
      <c r="K94" s="11"/>
      <c r="L94" s="11"/>
      <c r="M94" s="11"/>
      <c r="N94" s="10"/>
      <c r="O94" s="10"/>
      <c r="P94" s="10"/>
      <c r="Q94" s="10"/>
      <c r="R94" s="10"/>
      <c r="S94" s="10"/>
      <c r="T94" s="10"/>
      <c r="U94" s="8"/>
      <c r="V94" s="8"/>
      <c r="W94" s="8"/>
      <c r="X94" s="8"/>
      <c r="Y94" s="8"/>
      <c r="Z94" s="8"/>
      <c r="AA94" s="8"/>
    </row>
    <row r="95" spans="1:27">
      <c r="A95" s="9"/>
      <c r="B95" s="9"/>
      <c r="C95" s="9"/>
      <c r="D95" s="10"/>
      <c r="E95" s="10"/>
      <c r="F95" s="10"/>
      <c r="G95" s="10"/>
      <c r="H95" s="10"/>
      <c r="I95" s="10"/>
      <c r="J95" s="11"/>
      <c r="K95" s="11"/>
      <c r="L95" s="11"/>
      <c r="M95" s="11"/>
      <c r="N95" s="10"/>
      <c r="O95" s="10"/>
      <c r="P95" s="10"/>
      <c r="Q95" s="10"/>
      <c r="R95" s="10"/>
      <c r="S95" s="10"/>
      <c r="T95" s="10"/>
      <c r="U95" s="8"/>
      <c r="V95" s="8"/>
      <c r="W95" s="8"/>
      <c r="X95" s="8"/>
      <c r="Y95" s="8"/>
      <c r="Z95" s="8"/>
      <c r="AA95" s="8"/>
    </row>
    <row r="96" spans="1:27">
      <c r="A96" s="9"/>
      <c r="B96" s="9"/>
      <c r="C96" s="9"/>
      <c r="D96" s="10"/>
      <c r="E96" s="10"/>
      <c r="F96" s="10"/>
      <c r="G96" s="10"/>
      <c r="H96" s="10"/>
      <c r="I96" s="10"/>
      <c r="J96" s="11"/>
      <c r="K96" s="11"/>
      <c r="L96" s="11"/>
      <c r="M96" s="11"/>
      <c r="N96" s="10"/>
      <c r="O96" s="10"/>
      <c r="P96" s="10"/>
      <c r="Q96" s="10"/>
      <c r="R96" s="10"/>
      <c r="S96" s="10"/>
      <c r="T96" s="10"/>
      <c r="U96" s="8"/>
      <c r="V96" s="8"/>
      <c r="W96" s="8"/>
      <c r="X96" s="8"/>
      <c r="Y96" s="8"/>
      <c r="Z96" s="8"/>
      <c r="AA96" s="8"/>
    </row>
    <row r="97" spans="1:27">
      <c r="A97" s="9"/>
      <c r="B97" s="9"/>
      <c r="C97" s="9"/>
      <c r="D97" s="10"/>
      <c r="E97" s="10"/>
      <c r="F97" s="10"/>
      <c r="G97" s="10"/>
      <c r="H97" s="10"/>
      <c r="I97" s="10"/>
      <c r="J97" s="11"/>
      <c r="K97" s="11"/>
      <c r="L97" s="11"/>
      <c r="M97" s="11"/>
      <c r="N97" s="10"/>
      <c r="O97" s="10"/>
      <c r="P97" s="10"/>
      <c r="Q97" s="10"/>
      <c r="R97" s="10"/>
      <c r="S97" s="10"/>
      <c r="T97" s="10"/>
      <c r="U97" s="8"/>
      <c r="V97" s="8"/>
      <c r="W97" s="8"/>
      <c r="X97" s="8"/>
      <c r="Y97" s="8"/>
      <c r="Z97" s="8"/>
      <c r="AA97" s="8"/>
    </row>
    <row r="98" spans="1:27">
      <c r="A98" s="9"/>
      <c r="B98" s="9"/>
      <c r="C98" s="9"/>
      <c r="D98" s="10"/>
      <c r="E98" s="10"/>
      <c r="F98" s="10"/>
      <c r="G98" s="10"/>
      <c r="H98" s="10"/>
      <c r="I98" s="10"/>
      <c r="J98" s="11"/>
      <c r="K98" s="11"/>
      <c r="L98" s="11"/>
      <c r="M98" s="11"/>
      <c r="N98" s="10"/>
      <c r="O98" s="10"/>
      <c r="P98" s="10"/>
      <c r="Q98" s="10"/>
      <c r="R98" s="10"/>
      <c r="S98" s="10"/>
      <c r="T98" s="10"/>
      <c r="U98" s="8"/>
      <c r="V98" s="8"/>
      <c r="W98" s="8"/>
      <c r="X98" s="8"/>
      <c r="Y98" s="8"/>
      <c r="Z98" s="8"/>
      <c r="AA98" s="8"/>
    </row>
    <row r="99" spans="1:27">
      <c r="A99" s="9"/>
      <c r="B99" s="9"/>
      <c r="C99" s="9"/>
      <c r="D99" s="10"/>
      <c r="E99" s="10"/>
      <c r="F99" s="10"/>
      <c r="G99" s="10"/>
      <c r="H99" s="10"/>
      <c r="I99" s="10"/>
      <c r="J99" s="11"/>
      <c r="K99" s="11"/>
      <c r="L99" s="11"/>
      <c r="M99" s="11"/>
      <c r="N99" s="10"/>
      <c r="O99" s="10"/>
      <c r="P99" s="10"/>
      <c r="Q99" s="10"/>
      <c r="R99" s="10"/>
      <c r="S99" s="10"/>
      <c r="T99" s="10"/>
      <c r="U99" s="8"/>
      <c r="V99" s="8"/>
      <c r="W99" s="8"/>
      <c r="X99" s="8"/>
      <c r="Y99" s="8"/>
      <c r="Z99" s="8"/>
      <c r="AA99" s="8"/>
    </row>
    <row r="100" spans="1:27">
      <c r="A100" s="9"/>
      <c r="B100" s="9"/>
      <c r="C100" s="9"/>
      <c r="D100" s="10"/>
      <c r="E100" s="10"/>
      <c r="F100" s="10"/>
      <c r="G100" s="10"/>
      <c r="H100" s="10"/>
      <c r="I100" s="10"/>
      <c r="J100" s="11"/>
      <c r="K100" s="11"/>
      <c r="L100" s="11"/>
      <c r="M100" s="11"/>
      <c r="N100" s="10"/>
      <c r="O100" s="10"/>
      <c r="P100" s="10"/>
      <c r="Q100" s="10"/>
      <c r="R100" s="10"/>
      <c r="S100" s="10"/>
      <c r="T100" s="10"/>
      <c r="U100" s="8"/>
      <c r="V100" s="8"/>
      <c r="W100" s="8"/>
      <c r="X100" s="8"/>
      <c r="Y100" s="8"/>
      <c r="Z100" s="8"/>
      <c r="AA100" s="8"/>
    </row>
    <row r="101" spans="1:27">
      <c r="A101" s="9"/>
      <c r="B101" s="9"/>
      <c r="C101" s="9"/>
      <c r="D101" s="10"/>
      <c r="E101" s="10"/>
      <c r="F101" s="10"/>
      <c r="G101" s="10"/>
      <c r="H101" s="10"/>
      <c r="I101" s="10"/>
      <c r="J101" s="11"/>
      <c r="K101" s="11"/>
      <c r="L101" s="11"/>
      <c r="M101" s="11"/>
      <c r="N101" s="10"/>
      <c r="O101" s="10"/>
      <c r="P101" s="10"/>
      <c r="Q101" s="10"/>
      <c r="R101" s="10"/>
      <c r="S101" s="10"/>
      <c r="T101" s="10"/>
      <c r="U101" s="8"/>
      <c r="V101" s="8"/>
      <c r="W101" s="8"/>
      <c r="X101" s="8"/>
      <c r="Y101" s="8"/>
      <c r="Z101" s="8"/>
      <c r="AA101" s="8"/>
    </row>
    <row r="102" spans="1:27">
      <c r="A102" s="9"/>
      <c r="B102" s="9"/>
      <c r="C102" s="9"/>
      <c r="D102" s="10"/>
      <c r="E102" s="10"/>
      <c r="F102" s="10"/>
      <c r="G102" s="10"/>
      <c r="H102" s="10"/>
      <c r="I102" s="10"/>
      <c r="J102" s="11"/>
      <c r="K102" s="11"/>
      <c r="L102" s="11"/>
      <c r="M102" s="11"/>
      <c r="N102" s="10"/>
      <c r="O102" s="10"/>
      <c r="P102" s="10"/>
      <c r="Q102" s="10"/>
      <c r="R102" s="10"/>
      <c r="S102" s="10"/>
      <c r="T102" s="10"/>
      <c r="U102" s="8"/>
      <c r="V102" s="8"/>
      <c r="W102" s="8"/>
      <c r="X102" s="8"/>
      <c r="Y102" s="8"/>
      <c r="Z102" s="8"/>
      <c r="AA102" s="8"/>
    </row>
    <row r="103" spans="1:27">
      <c r="A103" s="9"/>
      <c r="B103" s="9"/>
      <c r="C103" s="9"/>
      <c r="D103" s="10"/>
      <c r="E103" s="10"/>
      <c r="F103" s="10"/>
      <c r="G103" s="10"/>
      <c r="H103" s="10"/>
      <c r="I103" s="10"/>
      <c r="J103" s="11"/>
      <c r="K103" s="11"/>
      <c r="L103" s="11"/>
      <c r="M103" s="11"/>
      <c r="N103" s="10"/>
      <c r="O103" s="10"/>
      <c r="P103" s="10"/>
      <c r="Q103" s="10"/>
      <c r="R103" s="10"/>
      <c r="S103" s="10"/>
      <c r="T103" s="10"/>
      <c r="U103" s="8"/>
      <c r="V103" s="8"/>
      <c r="W103" s="8"/>
      <c r="X103" s="8"/>
      <c r="Y103" s="8"/>
      <c r="Z103" s="8"/>
      <c r="AA103" s="8"/>
    </row>
    <row r="104" spans="1:27">
      <c r="A104" s="9"/>
      <c r="B104" s="9"/>
      <c r="C104" s="9"/>
      <c r="D104" s="10"/>
      <c r="E104" s="10"/>
      <c r="F104" s="10"/>
      <c r="G104" s="10"/>
      <c r="H104" s="10"/>
      <c r="I104" s="10"/>
      <c r="J104" s="11"/>
      <c r="K104" s="11"/>
      <c r="L104" s="11"/>
      <c r="M104" s="11"/>
      <c r="N104" s="10"/>
      <c r="O104" s="10"/>
      <c r="P104" s="10"/>
      <c r="Q104" s="10"/>
      <c r="R104" s="10"/>
      <c r="S104" s="10"/>
      <c r="T104" s="10"/>
      <c r="U104" s="8"/>
      <c r="V104" s="8"/>
      <c r="W104" s="8"/>
      <c r="X104" s="8"/>
      <c r="Y104" s="8"/>
      <c r="Z104" s="8"/>
      <c r="AA104" s="8"/>
    </row>
    <row r="105" spans="1:27">
      <c r="A105" s="9"/>
      <c r="B105" s="9"/>
      <c r="C105" s="9"/>
      <c r="D105" s="10"/>
      <c r="E105" s="10"/>
      <c r="F105" s="10"/>
      <c r="G105" s="10"/>
      <c r="H105" s="10"/>
      <c r="I105" s="10"/>
      <c r="J105" s="11"/>
      <c r="K105" s="11"/>
      <c r="L105" s="11"/>
      <c r="M105" s="11"/>
      <c r="N105" s="10"/>
      <c r="O105" s="10"/>
      <c r="P105" s="10"/>
      <c r="Q105" s="10"/>
      <c r="R105" s="10"/>
      <c r="S105" s="10"/>
      <c r="T105" s="10"/>
      <c r="U105" s="8"/>
      <c r="V105" s="8"/>
      <c r="W105" s="8"/>
      <c r="X105" s="8"/>
      <c r="Y105" s="8"/>
      <c r="Z105" s="8"/>
      <c r="AA105" s="8"/>
    </row>
    <row r="106" spans="1:27">
      <c r="A106" s="9"/>
      <c r="B106" s="9"/>
      <c r="C106" s="9"/>
      <c r="D106" s="10"/>
      <c r="E106" s="10"/>
      <c r="F106" s="10"/>
      <c r="G106" s="10"/>
      <c r="H106" s="10"/>
      <c r="I106" s="10"/>
      <c r="J106" s="11"/>
      <c r="K106" s="11"/>
      <c r="L106" s="11"/>
      <c r="M106" s="11"/>
      <c r="N106" s="10"/>
      <c r="O106" s="10"/>
      <c r="P106" s="10"/>
      <c r="Q106" s="10"/>
      <c r="R106" s="10"/>
      <c r="S106" s="10"/>
      <c r="T106" s="10"/>
      <c r="U106" s="8"/>
      <c r="V106" s="8"/>
      <c r="W106" s="8"/>
      <c r="X106" s="8"/>
      <c r="Y106" s="8"/>
      <c r="Z106" s="8"/>
      <c r="AA106" s="8"/>
    </row>
    <row r="107" spans="1:27">
      <c r="A107" s="9"/>
      <c r="B107" s="9"/>
      <c r="C107" s="9"/>
      <c r="D107" s="10"/>
      <c r="E107" s="10"/>
      <c r="F107" s="10"/>
      <c r="G107" s="10"/>
      <c r="H107" s="10"/>
      <c r="I107" s="10"/>
      <c r="J107" s="11"/>
      <c r="K107" s="11"/>
      <c r="L107" s="11"/>
      <c r="M107" s="11"/>
      <c r="N107" s="10"/>
      <c r="O107" s="10"/>
      <c r="P107" s="10"/>
      <c r="Q107" s="10"/>
      <c r="R107" s="10"/>
      <c r="S107" s="10"/>
      <c r="T107" s="10"/>
      <c r="U107" s="8"/>
      <c r="V107" s="8"/>
      <c r="W107" s="8"/>
      <c r="X107" s="8"/>
      <c r="Y107" s="8"/>
      <c r="Z107" s="8"/>
      <c r="AA107" s="8"/>
    </row>
    <row r="108" spans="1:27">
      <c r="A108" s="9"/>
      <c r="B108" s="9"/>
      <c r="C108" s="9"/>
      <c r="D108" s="10"/>
      <c r="E108" s="10"/>
      <c r="F108" s="10"/>
      <c r="G108" s="10"/>
      <c r="H108" s="10"/>
      <c r="I108" s="10"/>
      <c r="J108" s="11"/>
      <c r="K108" s="11"/>
      <c r="L108" s="11"/>
      <c r="M108" s="11"/>
      <c r="N108" s="10"/>
      <c r="O108" s="10"/>
      <c r="P108" s="10"/>
      <c r="Q108" s="10"/>
      <c r="R108" s="10"/>
      <c r="S108" s="10"/>
      <c r="T108" s="10"/>
      <c r="U108" s="8"/>
      <c r="V108" s="8"/>
      <c r="W108" s="8"/>
      <c r="X108" s="8"/>
      <c r="Y108" s="8"/>
      <c r="Z108" s="8"/>
      <c r="AA108" s="8"/>
    </row>
    <row r="109" spans="1:27">
      <c r="A109" s="9"/>
      <c r="B109" s="9"/>
      <c r="C109" s="9"/>
      <c r="D109" s="10"/>
      <c r="E109" s="10"/>
      <c r="F109" s="10"/>
      <c r="G109" s="10"/>
      <c r="H109" s="10"/>
      <c r="I109" s="10"/>
      <c r="J109" s="11"/>
      <c r="K109" s="11"/>
      <c r="L109" s="11"/>
      <c r="M109" s="11"/>
      <c r="N109" s="10"/>
      <c r="O109" s="10"/>
      <c r="P109" s="10"/>
      <c r="Q109" s="10"/>
      <c r="R109" s="10"/>
      <c r="S109" s="10"/>
      <c r="T109" s="10"/>
      <c r="U109" s="8"/>
      <c r="V109" s="8"/>
      <c r="W109" s="8"/>
      <c r="X109" s="8"/>
      <c r="Y109" s="8"/>
      <c r="Z109" s="8"/>
      <c r="AA109" s="8"/>
    </row>
    <row r="110" spans="1:27">
      <c r="A110" s="9"/>
      <c r="B110" s="9"/>
      <c r="C110" s="9"/>
      <c r="D110" s="10"/>
      <c r="E110" s="10"/>
      <c r="F110" s="10"/>
      <c r="G110" s="10"/>
      <c r="H110" s="10"/>
      <c r="I110" s="10"/>
      <c r="J110" s="11"/>
      <c r="K110" s="11"/>
      <c r="L110" s="11"/>
      <c r="M110" s="11"/>
      <c r="N110" s="10"/>
      <c r="O110" s="10"/>
      <c r="P110" s="10"/>
      <c r="Q110" s="10"/>
      <c r="R110" s="10"/>
      <c r="S110" s="10"/>
      <c r="T110" s="10"/>
      <c r="U110" s="8"/>
      <c r="V110" s="8"/>
      <c r="W110" s="8"/>
      <c r="X110" s="8"/>
      <c r="Y110" s="8"/>
      <c r="Z110" s="8"/>
      <c r="AA110" s="8"/>
    </row>
  </sheetData>
  <pageMargins left="0.70866141732283472" right="0.70866141732283472" top="0.94488188976377963" bottom="0.74803149606299213" header="0.31496062992125984" footer="0.31496062992125984"/>
  <pageSetup paperSize="9" scale="85" orientation="landscape" r:id="rId1"/>
  <headerFooter>
    <oddHeader>&amp;RLisa 2
Tartu Linnavalitsuse 16.12.2014. a 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Lisa 1</vt:lpstr>
      <vt:lpstr>Lisa 2</vt:lpstr>
      <vt:lpstr>'Lisa 1'!Print_Titles</vt:lpstr>
      <vt:lpstr>'Lisa 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2014-12-16T08:10:21Z</dcterms:modified>
</cp:coreProperties>
</file>